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380" tabRatio="500"/>
  </bookViews>
  <sheets>
    <sheet name="молодежная политика" sheetId="1" r:id="rId1"/>
  </sheets>
  <definedNames>
    <definedName name="_xlnm.Print_Titles" localSheetId="0">'молодежная политика'!$8:$10</definedName>
  </definedName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91" i="1" l="1"/>
  <c r="P85" i="1"/>
  <c r="O85" i="1"/>
  <c r="N85" i="1"/>
  <c r="M85" i="1"/>
  <c r="L85" i="1"/>
  <c r="K85" i="1"/>
  <c r="J85" i="1"/>
  <c r="I85" i="1"/>
  <c r="H85" i="1"/>
  <c r="G85" i="1"/>
  <c r="F85" i="1"/>
  <c r="E85" i="1"/>
  <c r="P84" i="1"/>
  <c r="O84" i="1"/>
  <c r="N84" i="1"/>
  <c r="M84" i="1"/>
  <c r="L84" i="1"/>
  <c r="K84" i="1"/>
  <c r="J84" i="1"/>
  <c r="I84" i="1"/>
  <c r="H84" i="1"/>
  <c r="G84" i="1"/>
  <c r="F84" i="1"/>
  <c r="E84" i="1"/>
  <c r="P83" i="1"/>
  <c r="O83" i="1"/>
  <c r="O89" i="1" s="1"/>
  <c r="N83" i="1"/>
  <c r="M83" i="1"/>
  <c r="M89" i="1" s="1"/>
  <c r="L83" i="1"/>
  <c r="K83" i="1"/>
  <c r="K89" i="1" s="1"/>
  <c r="J83" i="1"/>
  <c r="I83" i="1"/>
  <c r="I89" i="1" s="1"/>
  <c r="H83" i="1"/>
  <c r="G83" i="1"/>
  <c r="G89" i="1" s="1"/>
  <c r="F83" i="1"/>
  <c r="E83" i="1"/>
  <c r="E89" i="1" s="1"/>
  <c r="Q82" i="1"/>
  <c r="Q81" i="1"/>
  <c r="Q80" i="1"/>
  <c r="Q79" i="1"/>
  <c r="Q78" i="1"/>
  <c r="Q77" i="1"/>
  <c r="Q76" i="1"/>
  <c r="P74" i="1"/>
  <c r="P73" i="1"/>
  <c r="O73" i="1"/>
  <c r="N73" i="1"/>
  <c r="M73" i="1"/>
  <c r="L73" i="1"/>
  <c r="K73" i="1"/>
  <c r="J73" i="1"/>
  <c r="I73" i="1"/>
  <c r="H73" i="1"/>
  <c r="G73" i="1"/>
  <c r="F73" i="1"/>
  <c r="E73" i="1"/>
  <c r="P72" i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O46" i="1"/>
  <c r="P45" i="1"/>
  <c r="P91" i="1" s="1"/>
  <c r="N45" i="1"/>
  <c r="N91" i="1" s="1"/>
  <c r="M45" i="1"/>
  <c r="M91" i="1" s="1"/>
  <c r="L45" i="1"/>
  <c r="L91" i="1" s="1"/>
  <c r="K45" i="1"/>
  <c r="K91" i="1" s="1"/>
  <c r="J45" i="1"/>
  <c r="J91" i="1" s="1"/>
  <c r="I45" i="1"/>
  <c r="I91" i="1" s="1"/>
  <c r="H45" i="1"/>
  <c r="H91" i="1" s="1"/>
  <c r="G45" i="1"/>
  <c r="G91" i="1" s="1"/>
  <c r="F45" i="1"/>
  <c r="F91" i="1" s="1"/>
  <c r="E45" i="1"/>
  <c r="E91" i="1" s="1"/>
  <c r="P44" i="1"/>
  <c r="N44" i="1"/>
  <c r="M44" i="1"/>
  <c r="L44" i="1"/>
  <c r="K44" i="1"/>
  <c r="J44" i="1"/>
  <c r="I44" i="1"/>
  <c r="H44" i="1"/>
  <c r="G44" i="1"/>
  <c r="F44" i="1"/>
  <c r="E44" i="1"/>
  <c r="P43" i="1"/>
  <c r="N43" i="1"/>
  <c r="M43" i="1"/>
  <c r="L43" i="1"/>
  <c r="K43" i="1"/>
  <c r="J43" i="1"/>
  <c r="I43" i="1"/>
  <c r="H43" i="1"/>
  <c r="G43" i="1"/>
  <c r="F43" i="1"/>
  <c r="E43" i="1"/>
  <c r="P42" i="1"/>
  <c r="P46" i="1" s="1"/>
  <c r="N42" i="1"/>
  <c r="N46" i="1" s="1"/>
  <c r="M42" i="1"/>
  <c r="M46" i="1" s="1"/>
  <c r="L42" i="1"/>
  <c r="K42" i="1"/>
  <c r="K46" i="1" s="1"/>
  <c r="J42" i="1"/>
  <c r="I42" i="1"/>
  <c r="I46" i="1" s="1"/>
  <c r="H42" i="1"/>
  <c r="H46" i="1" s="1"/>
  <c r="G42" i="1"/>
  <c r="F42" i="1"/>
  <c r="E42" i="1"/>
  <c r="Q41" i="1"/>
  <c r="Q40" i="1"/>
  <c r="Q39" i="1"/>
  <c r="Q38" i="1"/>
  <c r="Q37" i="1"/>
  <c r="Q36" i="1"/>
  <c r="Q35" i="1"/>
  <c r="Q34" i="1"/>
  <c r="Q33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O31" i="1" s="1"/>
  <c r="N29" i="1"/>
  <c r="N31" i="1" s="1"/>
  <c r="M29" i="1"/>
  <c r="M31" i="1" s="1"/>
  <c r="L29" i="1"/>
  <c r="K29" i="1"/>
  <c r="K31" i="1" s="1"/>
  <c r="J29" i="1"/>
  <c r="J31" i="1" s="1"/>
  <c r="I29" i="1"/>
  <c r="H29" i="1"/>
  <c r="G29" i="1"/>
  <c r="F29" i="1"/>
  <c r="E29" i="1"/>
  <c r="Q28" i="1"/>
  <c r="Q27" i="1"/>
  <c r="Q26" i="1"/>
  <c r="Q25" i="1"/>
  <c r="Q24" i="1"/>
  <c r="Q23" i="1"/>
  <c r="Q20" i="1"/>
  <c r="P19" i="1"/>
  <c r="O19" i="1"/>
  <c r="N19" i="1"/>
  <c r="M19" i="1"/>
  <c r="L19" i="1"/>
  <c r="K19" i="1"/>
  <c r="J19" i="1"/>
  <c r="P18" i="1"/>
  <c r="P21" i="1" s="1"/>
  <c r="O18" i="1"/>
  <c r="N18" i="1"/>
  <c r="N21" i="1" s="1"/>
  <c r="M18" i="1"/>
  <c r="M21" i="1" s="1"/>
  <c r="L18" i="1"/>
  <c r="L21" i="1" s="1"/>
  <c r="K18" i="1"/>
  <c r="K21" i="1" s="1"/>
  <c r="J18" i="1"/>
  <c r="J21" i="1" s="1"/>
  <c r="Q17" i="1"/>
  <c r="Q16" i="1"/>
  <c r="Q15" i="1"/>
  <c r="Q14" i="1"/>
  <c r="Q13" i="1"/>
  <c r="Q12" i="1"/>
  <c r="J87" i="1" l="1"/>
  <c r="K88" i="1"/>
  <c r="O21" i="1"/>
  <c r="J46" i="1"/>
  <c r="L87" i="1"/>
  <c r="L92" i="1" s="1"/>
  <c r="M88" i="1"/>
  <c r="L46" i="1"/>
  <c r="Q46" i="1" s="1"/>
  <c r="N87" i="1"/>
  <c r="Q19" i="1"/>
  <c r="L31" i="1"/>
  <c r="Q31" i="1" s="1"/>
  <c r="O88" i="1"/>
  <c r="P87" i="1"/>
  <c r="E88" i="1"/>
  <c r="Q44" i="1"/>
  <c r="F87" i="1"/>
  <c r="P31" i="1"/>
  <c r="Q43" i="1"/>
  <c r="E90" i="1"/>
  <c r="Q90" i="1" s="1"/>
  <c r="G88" i="1"/>
  <c r="Q29" i="1"/>
  <c r="Q30" i="1"/>
  <c r="Q42" i="1"/>
  <c r="H87" i="1"/>
  <c r="H92" i="1" s="1"/>
  <c r="I88" i="1"/>
  <c r="Q45" i="1"/>
  <c r="Q74" i="1"/>
  <c r="Q73" i="1"/>
  <c r="Q84" i="1"/>
  <c r="G86" i="1"/>
  <c r="K86" i="1"/>
  <c r="O86" i="1"/>
  <c r="Q91" i="1"/>
  <c r="Q18" i="1"/>
  <c r="Q21" i="1"/>
  <c r="F86" i="1"/>
  <c r="F89" i="1"/>
  <c r="H86" i="1"/>
  <c r="H89" i="1"/>
  <c r="J86" i="1"/>
  <c r="J89" i="1"/>
  <c r="L86" i="1"/>
  <c r="L89" i="1"/>
  <c r="N86" i="1"/>
  <c r="N89" i="1"/>
  <c r="P86" i="1"/>
  <c r="P89" i="1"/>
  <c r="F88" i="1"/>
  <c r="F92" i="1" s="1"/>
  <c r="H88" i="1"/>
  <c r="J88" i="1"/>
  <c r="L88" i="1"/>
  <c r="N88" i="1"/>
  <c r="N92" i="1" s="1"/>
  <c r="P88" i="1"/>
  <c r="P92" i="1" s="1"/>
  <c r="E87" i="1"/>
  <c r="G87" i="1"/>
  <c r="G92" i="1" s="1"/>
  <c r="I87" i="1"/>
  <c r="I92" i="1" s="1"/>
  <c r="K87" i="1"/>
  <c r="K92" i="1" s="1"/>
  <c r="M87" i="1"/>
  <c r="O87" i="1"/>
  <c r="E86" i="1"/>
  <c r="I86" i="1"/>
  <c r="M86" i="1"/>
  <c r="Q72" i="1"/>
  <c r="Q83" i="1"/>
  <c r="Q85" i="1"/>
  <c r="Q89" i="1" l="1"/>
  <c r="M92" i="1"/>
  <c r="J92" i="1"/>
  <c r="O92" i="1"/>
  <c r="Q86" i="1"/>
  <c r="E92" i="1"/>
  <c r="Q92" i="1" s="1"/>
  <c r="Q87" i="1"/>
  <c r="Q88" i="1"/>
</calcChain>
</file>

<file path=xl/sharedStrings.xml><?xml version="1.0" encoding="utf-8"?>
<sst xmlns="http://schemas.openxmlformats.org/spreadsheetml/2006/main" count="323" uniqueCount="187">
  <si>
    <t>Система программных мероприятий подпрограммы «Молодежная политика»</t>
  </si>
  <si>
    <t>№ п/п</t>
  </si>
  <si>
    <t>Наименование мероприятия</t>
  </si>
  <si>
    <t>Срок исполнения</t>
  </si>
  <si>
    <t>Источник финансирования</t>
  </si>
  <si>
    <t>Объем финансирования, тыс. руб.</t>
  </si>
  <si>
    <t>Исполнители</t>
  </si>
  <si>
    <t>Ожидаемые результаты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</si>
  <si>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</si>
  <si>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</si>
  <si>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</si>
  <si>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</si>
  <si>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</si>
  <si>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</si>
  <si>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</si>
  <si>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</si>
  <si>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 xml:space="preserve">2024 год </t>
  </si>
  <si>
    <t xml:space="preserve">2025 год </t>
  </si>
  <si>
    <r>
      <rPr>
        <sz val="10"/>
        <color rgb="FF000000"/>
        <rFont val="Times New Roman"/>
        <family val="1"/>
        <charset val="204"/>
      </rPr>
      <t xml:space="preserve">2026 год </t>
    </r>
    <r>
      <rPr>
        <sz val="8"/>
        <color rgb="FF000000"/>
        <rFont val="Times New Roman"/>
        <family val="1"/>
        <charset val="204"/>
      </rPr>
      <t>(прогнозно)</t>
    </r>
  </si>
  <si>
    <t>2027 год (прогнозно)</t>
  </si>
  <si>
    <t>всего</t>
  </si>
  <si>
    <t>1. Основное мероприятие «Оказание муниципальных услуг населению в области молодежной политики»</t>
  </si>
  <si>
    <t>1.1</t>
  </si>
  <si>
    <t xml:space="preserve">Расходы на обеспечение деятельности муниципальных бюджетных и автономных организаций </t>
  </si>
  <si>
    <t>2018-2027 годы</t>
  </si>
  <si>
    <t>местный бюджет</t>
  </si>
  <si>
    <t>комитет по образованию администрации Энгельсского муниципального района - до 01.03.2018 года,управление по физической культуре, спорту, молодежной политике и туризму администрации Энгельсского муниципального района - после 01.03.2018 года, МБУ «Клуб «Энгельсская молодежь»</t>
  </si>
  <si>
    <t>выполнение муниципального задания учреждением молодежной политики</t>
  </si>
  <si>
    <t>1.2</t>
  </si>
  <si>
    <t>Обеспечение повышения оплаты труда  работников муниципальных учреждений, не предусмотренных Указами Президента РФ</t>
  </si>
  <si>
    <t>2018-2020 годы</t>
  </si>
  <si>
    <t>областной бюджет</t>
  </si>
  <si>
    <t>обеспечение по итогам 2018 года достижения следующих значений целевых показателей: отношение средней заработной платы работников муниципальных учреждений, на которых не распространяются Указы Президента Российской Федерации, в 2018 году к фактической  средней заработной плате работников муниципальных учреждений за 2017 год - не менее 4,0 %; количество работников муниципальных учреждений, заработная плата которых за полную отработку за месяц нормы рабочего времени и выполнение нормы труда (трудовых обязанностей) ниже минимального размера оплаты труда в 2018 году, - 0 человек;</t>
  </si>
  <si>
    <t>1.3.</t>
  </si>
  <si>
    <t>Обеспечение повышения оплаты труда работников муниципальных учреждений, не предусмотренных Указами Президента РФ</t>
  </si>
  <si>
    <t>количество работников муниципальных учреждений и (или) органов местного самоуправления, заработная плата которых за полную отработку за месяц нормы рабочего времени и выполнение нормы труда (трудовых обязанностей) в 2019 году ниже минимального размера оплаты труда, - 0 человек; обеспечение по итогам 2020 года достижения следующего значения целевого показателя: количество работников муниципальных учреждений (за исключением органов местного самоуправления), занятых на полную ставку, заработная плата которых за полную отработку за месяц нормы рабочего времени и выполнение нормы труда (трудовых обязанностей) в 2020  году ниже минимального размера оплаты труда, – 0 человек; доведение оплаты труда работников до установленного уровня МРОТ в регионе</t>
  </si>
  <si>
    <t>1.4.</t>
  </si>
  <si>
    <t xml:space="preserve">Погашение кредиторской задолженности прошлых лет за исключением обеспечения деятельности органонов местного самоуправления  </t>
  </si>
  <si>
    <t>2018-2023 годы</t>
  </si>
  <si>
    <t>погашение кредиторской задолженности прошлых лет на 100 %</t>
  </si>
  <si>
    <t>1.5</t>
  </si>
  <si>
    <t>Обеспечение надлежащего осуществления полномочий по решению вопросов местного значения</t>
  </si>
  <si>
    <t>повышение на 5 % размера оплаты труда работников муниципальных учреждений, полностью отработавших за месяц норму рабочего времени и выполнивших нормы труда, занятых на полную ставку, с 1 октября 2019 года сверх индексации на прогнозный уровень инфляции</t>
  </si>
  <si>
    <t>1.6</t>
  </si>
  <si>
    <t>Расходы за достижение показателей деятельности</t>
  </si>
  <si>
    <t>2024 год</t>
  </si>
  <si>
    <t>управление по физической культуре, спорту, молодежной политике и туризму администрации Энгельсского муниципального района, МБУ «Клуб «Энгельсская молодежь»</t>
  </si>
  <si>
    <t>поощрение в 2024 году муниципальной управленческой команды Энгельсского муниципального района Саратовской области из числа сотрудников муниципальных организаций муниципального образования город Энгельс Энгельсского муниципального района Саратовской области</t>
  </si>
  <si>
    <t>ВСЕГО</t>
  </si>
  <si>
    <t xml:space="preserve">внебюджетные средства </t>
  </si>
  <si>
    <t>Итого:</t>
  </si>
  <si>
    <t>2.Основное мероприятие "Организация работы с молодежью"</t>
  </si>
  <si>
    <t>2.1</t>
  </si>
  <si>
    <t>Содействие в организации временного трудоустройства несовершеннолетних, участие их в социально-значимых мероприятиях   по благоустройству территории городского поселения</t>
  </si>
  <si>
    <t>2016-2027 годы</t>
  </si>
  <si>
    <t xml:space="preserve">увеличение количества трудоустроенной молодежи  </t>
  </si>
  <si>
    <t>2.2</t>
  </si>
  <si>
    <t>Организация обучения молодежи профессиям, пользующимся спросом у работодателей</t>
  </si>
  <si>
    <t>2016-2017 годы</t>
  </si>
  <si>
    <t>повышение уровня социализации несовершеннолетних</t>
  </si>
  <si>
    <t>2.3</t>
  </si>
  <si>
    <t>Содействие молодежи в трудоустройстве на общественные работы</t>
  </si>
  <si>
    <t xml:space="preserve">обеспечение молодых людей временными и сезонными работами </t>
  </si>
  <si>
    <t>2.4.</t>
  </si>
  <si>
    <t>Организация и проведение ярмарок вакансий для выпускников образовательных организаций</t>
  </si>
  <si>
    <t xml:space="preserve">областной бюджет </t>
  </si>
  <si>
    <t>увеличение количества трудоустроенной молодежи</t>
  </si>
  <si>
    <t>2.5</t>
  </si>
  <si>
    <t>Проведение проф-ориентационных мероприятий</t>
  </si>
  <si>
    <t>3.Основное мероприятие «Укрепление и развитие материально – технической базы»</t>
  </si>
  <si>
    <t>3.1.</t>
  </si>
  <si>
    <t>Проведение мероприятий по укреплению и развитию материально-технической базы подростково-молодежных клубов по месту жительства</t>
  </si>
  <si>
    <t>формирование современной материально-технической базы организаций молодежной политики</t>
  </si>
  <si>
    <t>внебюджетные средства</t>
  </si>
  <si>
    <t>3.2.</t>
  </si>
  <si>
    <t>Строительство универсальной спортивной площадки размером 36/18 м в муниципальном образовании город Энгельс</t>
  </si>
  <si>
    <t xml:space="preserve">управление капитального строительства администрации Энгельсского муниципального района </t>
  </si>
  <si>
    <t>ввод в эксплуатацию объекта капитального строительства универсальной спортивной площадки размером 36/18 м в муниципальном образовании город Энгельс</t>
  </si>
  <si>
    <t>безвозмездные поступления, добровольные взносы, пожертвования физических лиц</t>
  </si>
  <si>
    <t>3.3.</t>
  </si>
  <si>
    <t>Выполнение проектных и изыскательских работ по проекту «Строительство универсальной спортивной площадки размером 36/18 м в муниципальном образовании город Энгельс»</t>
  </si>
  <si>
    <t>проведение изыскательских работ, подготовка проектно-сметной документации, необходимой для выполнения работ по строительству объекта капитального строительства</t>
  </si>
  <si>
    <t>3.4.</t>
  </si>
  <si>
    <t>Погашение кредиторской задолженности по выполнению проектных и изыскательских работ по проекту «Строительство универсальной спортивной площадки размером 36/18 м в муниципальном образовании город Энгельс»</t>
  </si>
  <si>
    <t>3.5.</t>
  </si>
  <si>
    <t>Погашение кредиторской задолженности прошлых лет, за исключением обеспечения деятельности органов местного самоуправления</t>
  </si>
  <si>
    <t>управление по физической культуре, спорту, молодежной политике и туризму администрации Энгельсского муниципального района</t>
  </si>
  <si>
    <t>внебюджетные
средства</t>
  </si>
  <si>
    <t>Всего:</t>
  </si>
  <si>
    <t>4. Основное мероприятие «Проведение мероприятий для детей и молодежи»</t>
  </si>
  <si>
    <t>4.1</t>
  </si>
  <si>
    <t xml:space="preserve">Обеспечение участия молодых талантов в международных, всероссийских и областных конкурсах, выставках, фестивалях, олимпиадах </t>
  </si>
  <si>
    <t xml:space="preserve">обмен опытом, создание системы сотрудничества молодежных и детских общественных объединений с 
органами местного самоуправления, повышение уровня конкурентоспособности молодых талантов  
</t>
  </si>
  <si>
    <t>4.2.</t>
  </si>
  <si>
    <t>Реализация мероприятий, направленных на повышение электоральной и гражданской активности молодежи (круглые столы, переговорные площадки, дискуссионные клубы)</t>
  </si>
  <si>
    <t>повышение активности молодежи на выборах различных уровней</t>
  </si>
  <si>
    <t>4.3.</t>
  </si>
  <si>
    <t xml:space="preserve">Организация и проведение форумов, конференций и семинаров  </t>
  </si>
  <si>
    <t>2027 годы</t>
  </si>
  <si>
    <t xml:space="preserve">управление по физической культуре, спорту, молодежной политике и туризму администрации Энгельсского муниципального района, МБУ «Клуб «Энгельсская молодежь», Саратовская региональная общественная молодежная организация «Молодежь Поволжья» (по согласованию) </t>
  </si>
  <si>
    <t>Повышение уровня молодежи участвующих в общественной жизни</t>
  </si>
  <si>
    <t>4.4.</t>
  </si>
  <si>
    <t>Содействие развитию волонтерского движения в муниципальном образовании город Энгельс</t>
  </si>
  <si>
    <t>увеличение числа волонтерских отрядов по различным направлениям, увеличение численности молодежи, охваченной добровольческим движением</t>
  </si>
  <si>
    <t>4.5.</t>
  </si>
  <si>
    <t>Проведение и организация массовых молодежных мероприятий, посвященных праздничным и памятным датам</t>
  </si>
  <si>
    <t xml:space="preserve">комитет по образованию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после 01.03.2018 года, МБУ «Клуб «Энгельсская молодежь»,
Саратовская региональная общественная молодежная организация «Молодежь Поволжья» (по согласованию)
</t>
  </si>
  <si>
    <t>увеличение численности молодёжи, принимающей участие в организации и проведении массовых мероприятий</t>
  </si>
  <si>
    <t>4.6</t>
  </si>
  <si>
    <t xml:space="preserve">Проведение мероприятий по месту жительства 
(«Праздники двора», мероприятия в подростково-молодежных клубах и другие)
</t>
  </si>
  <si>
    <t>комитет по образованию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после 01.03.2018 года, МБУ «Клуб «Энгельсская молодежь»,
Саратовская региональная общественная молодежная организация «Молодежь Поволжья» (по согласованию)</t>
  </si>
  <si>
    <t>осуществление организованного досуга молодежи по месту жительства</t>
  </si>
  <si>
    <t>4.7</t>
  </si>
  <si>
    <t>Проведение фестиваля подростково-молодежных клубов</t>
  </si>
  <si>
    <t>повышение эффективности работы с подростками и молодежью по месту жительства</t>
  </si>
  <si>
    <t>4.8</t>
  </si>
  <si>
    <t xml:space="preserve">Проведение ежегодного конкурса на лучшую антирекламу алкогольных, табачных изделий и наркотических средств </t>
  </si>
  <si>
    <t>снижение количества молодежи, подвергшихся влиянию асоциальных явлений</t>
  </si>
  <si>
    <t>4.9</t>
  </si>
  <si>
    <t>Организация и проведение спортивно-массовых мероприятий</t>
  </si>
  <si>
    <t>увеличение количества молодежи, занимающейся физической культурой и спортом</t>
  </si>
  <si>
    <t>4.10</t>
  </si>
  <si>
    <t>Проведение спортивных мероприятий среди молодых людей с ограниченными возможностями здоровья</t>
  </si>
  <si>
    <t>социальная адаптация молодых людей с ограниченными возможностями здоровья, увеличение количества молодежи, занимающейся физической культурой и спортом</t>
  </si>
  <si>
    <t>4.11</t>
  </si>
  <si>
    <t>Проведение конкурса среди талантливой молодежи муниципального образования город Энгельс «Гордость Покровска»</t>
  </si>
  <si>
    <t>поддержка талантливой молодежи в различных областях деятельности, развитие системы выявления и поддержки талантливой молодежи</t>
  </si>
  <si>
    <t>4.12</t>
  </si>
  <si>
    <t xml:space="preserve">Обновление Доски почета молодежи «Лига выдающихся» </t>
  </si>
  <si>
    <t>пропаганда выдающихся представителей молодежи муниципального образования город Энгельс</t>
  </si>
  <si>
    <t>4.13</t>
  </si>
  <si>
    <t>Благоустройство «Аллеи молодежи», установка новых арт-объектов</t>
  </si>
  <si>
    <t>создание современной молодежной инфраструктуры</t>
  </si>
  <si>
    <t>4.14</t>
  </si>
  <si>
    <t>Проведение районного фестиваля для людей с ограниченными возможностями «Невозможное возможно»</t>
  </si>
  <si>
    <t>развитие новых форм молодежной культуры среди людей с ограниченными возможностями</t>
  </si>
  <si>
    <t>4.15</t>
  </si>
  <si>
    <t xml:space="preserve">Проведение выставок художественного и прикладного творчества молодых людей с ограниченными возможностями здоровья </t>
  </si>
  <si>
    <t>развитие молодежного творчества среди молодых людей с ограниченными возможностями здоровья</t>
  </si>
  <si>
    <t>4.16</t>
  </si>
  <si>
    <t>Организация участия представителей молодежи в районных и областных мероприятиях патриотической направленности</t>
  </si>
  <si>
    <t>патриотическое воспитание молодежи</t>
  </si>
  <si>
    <t>4.17</t>
  </si>
  <si>
    <t xml:space="preserve">Проведение мероприятий, посвящённых Дню космонавтики </t>
  </si>
  <si>
    <t>4.18</t>
  </si>
  <si>
    <t>Проведение молодежных акций по благоустройству воинских мемориалов и захоронений «Никто не забыт – ничто не забыто!»</t>
  </si>
  <si>
    <t>увековечение памяти погибших при защите Отечества, воспитание уважительного отношения к защитникам Отечества</t>
  </si>
  <si>
    <t>4.19</t>
  </si>
  <si>
    <t>Организация акций поминовения воинов «Вахта памяти»</t>
  </si>
  <si>
    <t>4.20</t>
  </si>
  <si>
    <t>Организация встреч молодежи с ветеранами войны и труда, адресное поздравление ветеранов</t>
  </si>
  <si>
    <t>Воспитание уважительного отношения к ветеранам войны и труда</t>
  </si>
  <si>
    <t>4.21</t>
  </si>
  <si>
    <t>Проведение мероприятий, посвященных празднованию дней воинской Славы России</t>
  </si>
  <si>
    <t>повышение престижа воинской службы, формирование у молодежи ответственного отношения к Российской Армии</t>
  </si>
  <si>
    <t>4.22</t>
  </si>
  <si>
    <t>Разработка и создание информационных носителей. Фото и видеосъемка мероприятий сферы молодежной политики</t>
  </si>
  <si>
    <t>2016 годы</t>
  </si>
  <si>
    <t>Проект завершен</t>
  </si>
  <si>
    <t>4.23</t>
  </si>
  <si>
    <t xml:space="preserve">Формирование позитивного информационного пространства «Мой город – мое будущее»:
- разработка и внед-рение социальной рекламы, социальных материалов в СМИ, ориентированных на молодежь и позитивные социальные ценности;
 - разработка, издание и приобретение информационно-методических, агитационных материалов, рекламной продукции и атрибутики для работы в сфере молодежной политики и по молодежной проблематике
</t>
  </si>
  <si>
    <t>размещение оперативной информации о достижениях в сфере молодежной политики и спорта, совершенствование информационной системы взаимодействия со СМИ и населением городского поселения, привлечение населения средствами социальной рекламы к занятиям физической культурой и спортом</t>
  </si>
  <si>
    <t>5. Основное мероприятие  "Региональный проект «Россия - страна возможностей»</t>
  </si>
  <si>
    <t>5.1</t>
  </si>
  <si>
    <t xml:space="preserve">Реализация мероприятий программы комплексного развития молодежной политики в субъектах Российской Федерации «Регион для молодых» в рамках национального проекта «Молодежь и дети», по укреплению материально - технической базы Дома молодежи МБУ "Клуб "Энгельсская молодежь" и проведению мероприятий  </t>
  </si>
  <si>
    <t>2025 год</t>
  </si>
  <si>
    <t>федеральный бюджет</t>
  </si>
  <si>
    <t xml:space="preserve"> управление по физической культуре, спорту, молодежной политике и туризму администрации Энгельсского муниципального района, МБУ "Клуб "Энгельсская молодежь"</t>
  </si>
  <si>
    <t>создание благоприятных условия для реализации молодежной политики и формирование современной материально-технической базы организации</t>
  </si>
  <si>
    <t>5.2</t>
  </si>
  <si>
    <t>Выполнение работ по капитальному ремонту здания по объекту: Дом молодежи МБУ "Клуб "Энгельсская молодежь", расположенного по адресу: Саратовская область, г. Энгельс, ул. Телеграфная, д. 32</t>
  </si>
  <si>
    <t xml:space="preserve"> управление капитального строительства администрации Энгельсского муниципального район</t>
  </si>
  <si>
    <t>повышение комфорта, улучшение санитарного, экологического  и эстетического состояния объекта и прилегающей территории</t>
  </si>
  <si>
    <t>5.3</t>
  </si>
  <si>
    <t>Осуществление строительного контроля строительно-монтажных работ при проведении капитального ремонта здания по объекту: Дом молодежи МБУ "Клуб "Энгельсская молодежь", расположенного по адресу: Саратовская область, г. Энгельс, ул. Телеграфная, д. 32</t>
  </si>
  <si>
    <t>5.4</t>
  </si>
  <si>
    <t>Благоустройство территории МБУ "Клуб "Энгельсская молодежь", расположенного по адресу: Саратовская область, г. Энгельс, ул. Телеграфная, д. 32</t>
  </si>
  <si>
    <t>Всего  по подпрограмме</t>
  </si>
  <si>
    <t>комитет по образованию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после 01.03.2018 года, МБУ «Клуб «Энгельсская молодежь»,
ГКУ СО"ЦЗН города Энгельса" (по согласованию) - до 15.03.2021 года, ГКУ СО «КСЗЗН Энгельсского района» (по согласованию) - до 28.03.2025 года, ГКУ "Кадровый центр Саратовской области" (по согласованию) - после 28.03.2025 года</t>
  </si>
  <si>
    <t xml:space="preserve">ГКУ СО "ЦЗН города Энгельса" (по согласованию) - до 15.03. 2021 года, ГКУ СО «КСЗЗН Энгельсского района» - до 28.03.2025 года, ГКУ "Кадровый центр Саратовской области" (по согласованию) -  после 28.03.2025 года
</t>
  </si>
  <si>
    <t>ГКУ СО "ЦЗН города Энгельса" (по согласованию) - до 15.03. 2021 года, ГКУ СО «КСЗЗН Энгельсского района» - до 28.03.2025 года, ГКУ "Кадровый центр Саратовской области" (по согласованию) -  после 28.03.2025 года</t>
  </si>
  <si>
    <t xml:space="preserve">ГКУ СО "ЦНЗ города Энгельса" (по согласованию) - до 15 марта 2021 года,  ГКУ СО «КСЗЗН Энгельсского района» - до 28.03.2025 года, ГКУ "Кадровый центр Саратовской области" (по согласованию) -  после 28.03.2025 года
</t>
  </si>
  <si>
    <t>к постановлению администрации</t>
  </si>
  <si>
    <t>Энгельсского муниципального района</t>
  </si>
  <si>
    <t xml:space="preserve">Приложение 2                                     
</t>
  </si>
  <si>
    <t>Приложение 1  к подпрограмме «Молодежная политика»</t>
  </si>
  <si>
    <t>от 23.07.2025 года № 4373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</si>
</sst>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9"/>
      <color rgb="FF1C1C1C"/>
      <name val="Times New Roman"/>
      <family val="1"/>
      <charset val="1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color rgb="FF1C1C1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 wrapText="1"/>
    </xf>
    <xf numFmtId="164" fontId="6" fillId="0" borderId="1" xfId="0" applyNumberFormat="1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justify" vertical="top"/>
    </xf>
    <xf numFmtId="164" fontId="6" fillId="2" borderId="1" xfId="0" applyNumberFormat="1" applyFont="1" applyFill="1" applyBorder="1" applyAlignment="1">
      <alignment horizontal="justify" vertical="top" wrapText="1"/>
    </xf>
    <xf numFmtId="164" fontId="6" fillId="0" borderId="1" xfId="0" applyNumberFormat="1" applyFont="1" applyBorder="1" applyAlignment="1">
      <alignment horizontal="justify" vertical="center" wrapText="1"/>
    </xf>
    <xf numFmtId="165" fontId="6" fillId="0" borderId="1" xfId="0" applyNumberFormat="1" applyFont="1" applyBorder="1" applyAlignment="1">
      <alignment horizontal="justify" vertical="top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top" wrapText="1"/>
    </xf>
    <xf numFmtId="164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justify" vertical="top" wrapText="1"/>
    </xf>
    <xf numFmtId="1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view="pageBreakPreview" zoomScale="80" zoomScaleNormal="65" zoomScaleSheetLayoutView="80" zoomScalePageLayoutView="80" workbookViewId="0">
      <pane ySplit="10" topLeftCell="A81" activePane="bottomLeft" state="frozen"/>
      <selection activeCell="G1" sqref="G1"/>
      <selection pane="bottomLeft" activeCell="Q4" sqref="Q4:S4"/>
    </sheetView>
  </sheetViews>
  <sheetFormatPr defaultColWidth="8.7109375" defaultRowHeight="15" x14ac:dyDescent="0.25"/>
  <cols>
    <col min="1" max="1" width="6.5703125" customWidth="1"/>
    <col min="2" max="2" width="25.5703125" customWidth="1"/>
    <col min="3" max="3" width="10.7109375" customWidth="1"/>
    <col min="4" max="4" width="15.140625" customWidth="1"/>
    <col min="12" max="12" width="8.7109375" style="1"/>
    <col min="13" max="13" width="8.7109375" style="2"/>
    <col min="14" max="14" width="8.7109375" style="1"/>
    <col min="15" max="15" width="9.7109375" style="1" customWidth="1"/>
    <col min="16" max="16" width="11.42578125" style="1" customWidth="1"/>
    <col min="17" max="17" width="13" customWidth="1"/>
    <col min="18" max="18" width="29.28515625" customWidth="1"/>
    <col min="19" max="19" width="32" customWidth="1"/>
  </cols>
  <sheetData>
    <row r="1" spans="1:19" ht="14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4"/>
      <c r="O1" s="4"/>
      <c r="P1" s="4"/>
      <c r="Q1" s="40" t="s">
        <v>184</v>
      </c>
      <c r="R1" s="40"/>
      <c r="S1" s="40"/>
    </row>
    <row r="2" spans="1:19" s="2" customFormat="1" ht="14.2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5"/>
      <c r="N2" s="4"/>
      <c r="O2" s="4"/>
      <c r="P2" s="4"/>
      <c r="Q2" s="40" t="s">
        <v>182</v>
      </c>
      <c r="R2" s="40"/>
      <c r="S2" s="40"/>
    </row>
    <row r="3" spans="1:19" s="2" customFormat="1" ht="14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4"/>
      <c r="M3" s="5"/>
      <c r="N3" s="4"/>
      <c r="O3" s="4"/>
      <c r="P3" s="4"/>
      <c r="Q3" s="40" t="s">
        <v>183</v>
      </c>
      <c r="R3" s="40"/>
      <c r="S3" s="40"/>
    </row>
    <row r="4" spans="1:19" s="2" customFormat="1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4"/>
      <c r="M4" s="5"/>
      <c r="N4" s="4"/>
      <c r="O4" s="4"/>
      <c r="P4" s="4"/>
      <c r="Q4" s="60" t="s">
        <v>186</v>
      </c>
      <c r="R4" s="60"/>
      <c r="S4" s="60"/>
    </row>
    <row r="5" spans="1:19" s="2" customFormat="1" ht="14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/>
      <c r="M5" s="5"/>
      <c r="N5" s="4"/>
      <c r="O5" s="4"/>
      <c r="P5" s="4"/>
      <c r="Q5" s="40"/>
      <c r="R5" s="40"/>
      <c r="S5" s="40"/>
    </row>
    <row r="6" spans="1:19" s="2" customFormat="1" ht="14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5"/>
      <c r="N6" s="4"/>
      <c r="O6" s="4"/>
      <c r="P6" s="4"/>
      <c r="Q6" s="40" t="s">
        <v>185</v>
      </c>
      <c r="R6" s="40"/>
      <c r="S6" s="40"/>
    </row>
    <row r="7" spans="1:19" ht="17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5"/>
      <c r="N7" s="4"/>
      <c r="O7" s="4"/>
      <c r="P7" s="4"/>
      <c r="Q7" s="40"/>
      <c r="R7" s="40"/>
      <c r="S7" s="40"/>
    </row>
    <row r="8" spans="1:19" ht="20.25" customHeight="1" x14ac:dyDescent="0.25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ht="17.25" customHeight="1" x14ac:dyDescent="0.25">
      <c r="A9" s="42" t="s">
        <v>1</v>
      </c>
      <c r="B9" s="42" t="s">
        <v>2</v>
      </c>
      <c r="C9" s="42" t="s">
        <v>3</v>
      </c>
      <c r="D9" s="42" t="s">
        <v>4</v>
      </c>
      <c r="E9" s="42" t="s">
        <v>5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6</v>
      </c>
      <c r="S9" s="42" t="s">
        <v>7</v>
      </c>
    </row>
    <row r="10" spans="1:19" ht="38.25" customHeight="1" x14ac:dyDescent="0.25">
      <c r="A10" s="42"/>
      <c r="B10" s="42"/>
      <c r="C10" s="42"/>
      <c r="D10" s="42"/>
      <c r="E10" s="6" t="s">
        <v>8</v>
      </c>
      <c r="F10" s="6" t="s">
        <v>9</v>
      </c>
      <c r="G10" s="7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8" t="s">
        <v>16</v>
      </c>
      <c r="N10" s="7" t="s">
        <v>17</v>
      </c>
      <c r="O10" s="7" t="s">
        <v>18</v>
      </c>
      <c r="P10" s="7" t="s">
        <v>19</v>
      </c>
      <c r="Q10" s="6" t="s">
        <v>20</v>
      </c>
      <c r="R10" s="42"/>
      <c r="S10" s="42"/>
    </row>
    <row r="11" spans="1:19" ht="24" customHeight="1" x14ac:dyDescent="0.25">
      <c r="A11" s="43" t="s">
        <v>21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44.75" customHeight="1" x14ac:dyDescent="0.25">
      <c r="A12" s="9" t="s">
        <v>22</v>
      </c>
      <c r="B12" s="10" t="s">
        <v>23</v>
      </c>
      <c r="C12" s="11" t="s">
        <v>24</v>
      </c>
      <c r="D12" s="12" t="s">
        <v>25</v>
      </c>
      <c r="E12" s="13">
        <v>0</v>
      </c>
      <c r="F12" s="13">
        <v>0</v>
      </c>
      <c r="G12" s="13">
        <v>7172.1</v>
      </c>
      <c r="H12" s="13">
        <v>8210.4</v>
      </c>
      <c r="I12" s="13">
        <v>7168.2</v>
      </c>
      <c r="J12" s="13">
        <v>10131.4</v>
      </c>
      <c r="K12" s="13">
        <v>13235.1</v>
      </c>
      <c r="L12" s="14">
        <v>15633.7</v>
      </c>
      <c r="M12" s="15">
        <v>18829.599999999999</v>
      </c>
      <c r="N12" s="14">
        <v>23759</v>
      </c>
      <c r="O12" s="14">
        <v>23921.200000000001</v>
      </c>
      <c r="P12" s="14">
        <v>24084.1</v>
      </c>
      <c r="Q12" s="13">
        <f t="shared" ref="Q12:Q21" si="0">SUM(E12:P12)</f>
        <v>152144.79999999999</v>
      </c>
      <c r="R12" s="16" t="s">
        <v>26</v>
      </c>
      <c r="S12" s="16" t="s">
        <v>27</v>
      </c>
    </row>
    <row r="13" spans="1:19" ht="221.25" customHeight="1" x14ac:dyDescent="0.25">
      <c r="A13" s="9" t="s">
        <v>28</v>
      </c>
      <c r="B13" s="10" t="s">
        <v>29</v>
      </c>
      <c r="C13" s="11" t="s">
        <v>30</v>
      </c>
      <c r="D13" s="12" t="s">
        <v>31</v>
      </c>
      <c r="E13" s="13">
        <v>0</v>
      </c>
      <c r="F13" s="13">
        <v>0</v>
      </c>
      <c r="G13" s="13">
        <v>1603.6</v>
      </c>
      <c r="H13" s="13">
        <v>1691.4</v>
      </c>
      <c r="I13" s="13">
        <v>3941.1</v>
      </c>
      <c r="J13" s="13">
        <v>0</v>
      </c>
      <c r="K13" s="13">
        <v>0</v>
      </c>
      <c r="L13" s="14">
        <v>0</v>
      </c>
      <c r="M13" s="15">
        <v>0</v>
      </c>
      <c r="N13" s="14">
        <v>0</v>
      </c>
      <c r="O13" s="14">
        <v>0</v>
      </c>
      <c r="P13" s="14">
        <v>0</v>
      </c>
      <c r="Q13" s="13">
        <f t="shared" si="0"/>
        <v>7236.1</v>
      </c>
      <c r="R13" s="16" t="s">
        <v>26</v>
      </c>
      <c r="S13" s="17" t="s">
        <v>32</v>
      </c>
    </row>
    <row r="14" spans="1:19" ht="242.25" customHeight="1" x14ac:dyDescent="0.25">
      <c r="A14" s="9" t="s">
        <v>33</v>
      </c>
      <c r="B14" s="10" t="s">
        <v>34</v>
      </c>
      <c r="C14" s="11" t="s">
        <v>30</v>
      </c>
      <c r="D14" s="12" t="s">
        <v>25</v>
      </c>
      <c r="E14" s="13">
        <v>0</v>
      </c>
      <c r="F14" s="13">
        <v>0</v>
      </c>
      <c r="G14" s="13">
        <v>84.4</v>
      </c>
      <c r="H14" s="13">
        <v>188</v>
      </c>
      <c r="I14" s="13">
        <v>296.2</v>
      </c>
      <c r="J14" s="13">
        <v>0</v>
      </c>
      <c r="K14" s="13">
        <v>0</v>
      </c>
      <c r="L14" s="14">
        <v>0</v>
      </c>
      <c r="M14" s="15">
        <v>0</v>
      </c>
      <c r="N14" s="14">
        <v>0</v>
      </c>
      <c r="O14" s="14">
        <v>0</v>
      </c>
      <c r="P14" s="14">
        <v>0</v>
      </c>
      <c r="Q14" s="13">
        <f t="shared" si="0"/>
        <v>568.59999999999991</v>
      </c>
      <c r="R14" s="18" t="s">
        <v>26</v>
      </c>
      <c r="S14" s="19" t="s">
        <v>35</v>
      </c>
    </row>
    <row r="15" spans="1:19" ht="152.25" customHeight="1" x14ac:dyDescent="0.25">
      <c r="A15" s="9" t="s">
        <v>36</v>
      </c>
      <c r="B15" s="10" t="s">
        <v>37</v>
      </c>
      <c r="C15" s="11" t="s">
        <v>38</v>
      </c>
      <c r="D15" s="12" t="s">
        <v>25</v>
      </c>
      <c r="E15" s="13">
        <v>0</v>
      </c>
      <c r="F15" s="13">
        <v>0</v>
      </c>
      <c r="G15" s="13">
        <v>0</v>
      </c>
      <c r="H15" s="13">
        <v>2062.8000000000002</v>
      </c>
      <c r="I15" s="13">
        <v>1124.9000000000001</v>
      </c>
      <c r="J15" s="13">
        <v>940.8</v>
      </c>
      <c r="K15" s="13">
        <v>1176.4000000000001</v>
      </c>
      <c r="L15" s="14">
        <v>839.8</v>
      </c>
      <c r="M15" s="15">
        <v>0</v>
      </c>
      <c r="N15" s="14">
        <v>0</v>
      </c>
      <c r="O15" s="14">
        <v>0</v>
      </c>
      <c r="P15" s="14">
        <v>0</v>
      </c>
      <c r="Q15" s="13">
        <f t="shared" si="0"/>
        <v>6144.7</v>
      </c>
      <c r="R15" s="18" t="s">
        <v>26</v>
      </c>
      <c r="S15" s="18" t="s">
        <v>39</v>
      </c>
    </row>
    <row r="16" spans="1:19" ht="141.75" customHeight="1" x14ac:dyDescent="0.25">
      <c r="A16" s="9" t="s">
        <v>40</v>
      </c>
      <c r="B16" s="10" t="s">
        <v>41</v>
      </c>
      <c r="C16" s="11" t="s">
        <v>11</v>
      </c>
      <c r="D16" s="12" t="s">
        <v>31</v>
      </c>
      <c r="E16" s="13">
        <v>0</v>
      </c>
      <c r="F16" s="13">
        <v>0</v>
      </c>
      <c r="G16" s="13">
        <v>0</v>
      </c>
      <c r="H16" s="13">
        <v>138.30000000000001</v>
      </c>
      <c r="I16" s="13">
        <v>0</v>
      </c>
      <c r="J16" s="13">
        <v>0</v>
      </c>
      <c r="K16" s="13">
        <v>0</v>
      </c>
      <c r="L16" s="14">
        <v>0</v>
      </c>
      <c r="M16" s="15">
        <v>0</v>
      </c>
      <c r="N16" s="14">
        <v>0</v>
      </c>
      <c r="O16" s="14">
        <v>0</v>
      </c>
      <c r="P16" s="14">
        <v>0</v>
      </c>
      <c r="Q16" s="13">
        <f t="shared" si="0"/>
        <v>138.30000000000001</v>
      </c>
      <c r="R16" s="18" t="s">
        <v>26</v>
      </c>
      <c r="S16" s="18" t="s">
        <v>42</v>
      </c>
    </row>
    <row r="17" spans="1:19" ht="148.5" customHeight="1" x14ac:dyDescent="0.25">
      <c r="A17" s="9" t="s">
        <v>43</v>
      </c>
      <c r="B17" s="10" t="s">
        <v>44</v>
      </c>
      <c r="C17" s="11" t="s">
        <v>45</v>
      </c>
      <c r="D17" s="12" t="s">
        <v>31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5">
        <v>1197.3</v>
      </c>
      <c r="N17" s="14">
        <v>0</v>
      </c>
      <c r="O17" s="13">
        <v>0</v>
      </c>
      <c r="P17" s="13">
        <v>0</v>
      </c>
      <c r="Q17" s="13">
        <f t="shared" si="0"/>
        <v>1197.3</v>
      </c>
      <c r="R17" s="18" t="s">
        <v>46</v>
      </c>
      <c r="S17" s="18" t="s">
        <v>47</v>
      </c>
    </row>
    <row r="18" spans="1:19" ht="33" customHeight="1" x14ac:dyDescent="0.25">
      <c r="A18" s="44" t="s">
        <v>48</v>
      </c>
      <c r="B18" s="44"/>
      <c r="C18" s="44"/>
      <c r="D18" s="12" t="s">
        <v>25</v>
      </c>
      <c r="E18" s="13">
        <v>0</v>
      </c>
      <c r="F18" s="13">
        <v>0</v>
      </c>
      <c r="G18" s="13">
        <v>7256.5</v>
      </c>
      <c r="H18" s="13">
        <v>10461.200000000001</v>
      </c>
      <c r="I18" s="13">
        <v>8589.2999999999993</v>
      </c>
      <c r="J18" s="13">
        <f t="shared" ref="J18:P18" si="1">J12+J14+J15</f>
        <v>11072.199999999999</v>
      </c>
      <c r="K18" s="13">
        <f t="shared" si="1"/>
        <v>14411.5</v>
      </c>
      <c r="L18" s="14">
        <f t="shared" si="1"/>
        <v>16473.5</v>
      </c>
      <c r="M18" s="15">
        <f t="shared" si="1"/>
        <v>18829.599999999999</v>
      </c>
      <c r="N18" s="14">
        <f t="shared" si="1"/>
        <v>23759</v>
      </c>
      <c r="O18" s="14">
        <f t="shared" si="1"/>
        <v>23921.200000000001</v>
      </c>
      <c r="P18" s="14">
        <f t="shared" si="1"/>
        <v>24084.1</v>
      </c>
      <c r="Q18" s="13">
        <f t="shared" si="0"/>
        <v>158858.1</v>
      </c>
      <c r="R18" s="45"/>
      <c r="S18" s="45"/>
    </row>
    <row r="19" spans="1:19" ht="25.5" x14ac:dyDescent="0.25">
      <c r="A19" s="44"/>
      <c r="B19" s="44"/>
      <c r="C19" s="44"/>
      <c r="D19" s="12" t="s">
        <v>31</v>
      </c>
      <c r="E19" s="13">
        <v>0</v>
      </c>
      <c r="F19" s="13">
        <v>0</v>
      </c>
      <c r="G19" s="13">
        <v>1603.6</v>
      </c>
      <c r="H19" s="13">
        <v>1829.7</v>
      </c>
      <c r="I19" s="13">
        <v>3941.1</v>
      </c>
      <c r="J19" s="13">
        <f>J13+J16</f>
        <v>0</v>
      </c>
      <c r="K19" s="13">
        <f>K13+K16</f>
        <v>0</v>
      </c>
      <c r="L19" s="14">
        <f>L13+L16</f>
        <v>0</v>
      </c>
      <c r="M19" s="15">
        <f>M13+M16+M17</f>
        <v>1197.3</v>
      </c>
      <c r="N19" s="14">
        <f>N13+N17</f>
        <v>0</v>
      </c>
      <c r="O19" s="14">
        <f>O13+O16</f>
        <v>0</v>
      </c>
      <c r="P19" s="14">
        <f>P13+P16+P17</f>
        <v>0</v>
      </c>
      <c r="Q19" s="13">
        <f t="shared" si="0"/>
        <v>8571.6999999999989</v>
      </c>
      <c r="R19" s="45"/>
      <c r="S19" s="45"/>
    </row>
    <row r="20" spans="1:19" ht="25.5" x14ac:dyDescent="0.25">
      <c r="A20" s="44"/>
      <c r="B20" s="44"/>
      <c r="C20" s="44"/>
      <c r="D20" s="12" t="s">
        <v>49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4">
        <v>0</v>
      </c>
      <c r="M20" s="15">
        <v>0</v>
      </c>
      <c r="N20" s="14">
        <v>0</v>
      </c>
      <c r="O20" s="14">
        <v>0</v>
      </c>
      <c r="P20" s="14">
        <v>0</v>
      </c>
      <c r="Q20" s="13">
        <f t="shared" si="0"/>
        <v>0</v>
      </c>
      <c r="R20" s="45"/>
      <c r="S20" s="45"/>
    </row>
    <row r="21" spans="1:19" ht="21" customHeight="1" x14ac:dyDescent="0.25">
      <c r="A21" s="44"/>
      <c r="B21" s="44"/>
      <c r="C21" s="44"/>
      <c r="D21" s="20" t="s">
        <v>50</v>
      </c>
      <c r="E21" s="21">
        <v>0</v>
      </c>
      <c r="F21" s="21">
        <v>0</v>
      </c>
      <c r="G21" s="21">
        <v>8860.1</v>
      </c>
      <c r="H21" s="21">
        <v>12290.9</v>
      </c>
      <c r="I21" s="21">
        <v>12530.4</v>
      </c>
      <c r="J21" s="21">
        <f t="shared" ref="J21:O21" si="2">SUM(J18:J20)</f>
        <v>11072.199999999999</v>
      </c>
      <c r="K21" s="21">
        <f t="shared" si="2"/>
        <v>14411.5</v>
      </c>
      <c r="L21" s="22">
        <f t="shared" si="2"/>
        <v>16473.5</v>
      </c>
      <c r="M21" s="23">
        <f t="shared" si="2"/>
        <v>20026.899999999998</v>
      </c>
      <c r="N21" s="22">
        <f t="shared" si="2"/>
        <v>23759</v>
      </c>
      <c r="O21" s="22">
        <f t="shared" si="2"/>
        <v>23921.200000000001</v>
      </c>
      <c r="P21" s="22">
        <f>P18+P19+P20</f>
        <v>24084.1</v>
      </c>
      <c r="Q21" s="21">
        <f t="shared" si="0"/>
        <v>167429.80000000002</v>
      </c>
      <c r="R21" s="45"/>
      <c r="S21" s="45"/>
    </row>
    <row r="22" spans="1:19" ht="19.5" customHeight="1" x14ac:dyDescent="0.25">
      <c r="A22" s="46" t="s">
        <v>51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ht="105" customHeight="1" x14ac:dyDescent="0.25">
      <c r="A23" s="47" t="s">
        <v>52</v>
      </c>
      <c r="B23" s="48" t="s">
        <v>53</v>
      </c>
      <c r="C23" s="44" t="s">
        <v>54</v>
      </c>
      <c r="D23" s="12" t="s">
        <v>25</v>
      </c>
      <c r="E23" s="13">
        <v>1000</v>
      </c>
      <c r="F23" s="13">
        <v>1000</v>
      </c>
      <c r="G23" s="13">
        <v>1199.9000000000001</v>
      </c>
      <c r="H23" s="13">
        <v>1200</v>
      </c>
      <c r="I23" s="13">
        <v>0</v>
      </c>
      <c r="J23" s="13">
        <v>1399</v>
      </c>
      <c r="K23" s="13">
        <v>1399.9</v>
      </c>
      <c r="L23" s="14">
        <v>1399.2</v>
      </c>
      <c r="M23" s="15">
        <v>1724.7</v>
      </c>
      <c r="N23" s="14">
        <v>1669.5</v>
      </c>
      <c r="O23" s="14">
        <v>1669.5</v>
      </c>
      <c r="P23" s="14">
        <v>1669.5</v>
      </c>
      <c r="Q23" s="13">
        <f t="shared" ref="Q23:Q31" si="3">SUM(E23:P23)</f>
        <v>15331.2</v>
      </c>
      <c r="R23" s="49" t="s">
        <v>178</v>
      </c>
      <c r="S23" s="49" t="s">
        <v>55</v>
      </c>
    </row>
    <row r="24" spans="1:19" ht="141" customHeight="1" x14ac:dyDescent="0.25">
      <c r="A24" s="47"/>
      <c r="B24" s="48"/>
      <c r="C24" s="44"/>
      <c r="D24" s="12" t="s">
        <v>31</v>
      </c>
      <c r="E24" s="13">
        <v>353.55</v>
      </c>
      <c r="F24" s="13">
        <v>415.71</v>
      </c>
      <c r="G24" s="13">
        <v>207.8</v>
      </c>
      <c r="H24" s="13">
        <v>1199.9000000000001</v>
      </c>
      <c r="I24" s="13">
        <v>0</v>
      </c>
      <c r="J24" s="13">
        <v>873</v>
      </c>
      <c r="K24" s="13">
        <v>989.5</v>
      </c>
      <c r="L24" s="14">
        <v>1190</v>
      </c>
      <c r="M24" s="15">
        <v>1200</v>
      </c>
      <c r="N24" s="14">
        <v>3999</v>
      </c>
      <c r="O24" s="14">
        <v>0</v>
      </c>
      <c r="P24" s="14">
        <v>0</v>
      </c>
      <c r="Q24" s="13">
        <f t="shared" si="3"/>
        <v>10428.459999999999</v>
      </c>
      <c r="R24" s="49"/>
      <c r="S24" s="49"/>
    </row>
    <row r="25" spans="1:19" ht="120.75" customHeight="1" x14ac:dyDescent="0.25">
      <c r="A25" s="9" t="s">
        <v>56</v>
      </c>
      <c r="B25" s="10" t="s">
        <v>57</v>
      </c>
      <c r="C25" s="44" t="s">
        <v>58</v>
      </c>
      <c r="D25" s="12" t="s">
        <v>31</v>
      </c>
      <c r="E25" s="13">
        <v>900</v>
      </c>
      <c r="F25" s="13">
        <v>950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4">
        <v>0</v>
      </c>
      <c r="M25" s="15">
        <v>0</v>
      </c>
      <c r="N25" s="14">
        <v>0</v>
      </c>
      <c r="O25" s="14">
        <v>0</v>
      </c>
      <c r="P25" s="14">
        <v>0</v>
      </c>
      <c r="Q25" s="13">
        <f t="shared" si="3"/>
        <v>1850</v>
      </c>
      <c r="R25" s="39" t="s">
        <v>179</v>
      </c>
      <c r="S25" s="18" t="s">
        <v>59</v>
      </c>
    </row>
    <row r="26" spans="1:19" ht="112.5" customHeight="1" x14ac:dyDescent="0.25">
      <c r="A26" s="9" t="s">
        <v>60</v>
      </c>
      <c r="B26" s="10" t="s">
        <v>61</v>
      </c>
      <c r="C26" s="44"/>
      <c r="D26" s="12" t="s">
        <v>31</v>
      </c>
      <c r="E26" s="13">
        <v>160</v>
      </c>
      <c r="F26" s="13">
        <v>170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4">
        <v>0</v>
      </c>
      <c r="M26" s="15">
        <v>0</v>
      </c>
      <c r="N26" s="14">
        <v>0</v>
      </c>
      <c r="O26" s="14">
        <v>0</v>
      </c>
      <c r="P26" s="14">
        <v>0</v>
      </c>
      <c r="Q26" s="13">
        <f t="shared" si="3"/>
        <v>330</v>
      </c>
      <c r="R26" s="39" t="s">
        <v>180</v>
      </c>
      <c r="S26" s="18" t="s">
        <v>62</v>
      </c>
    </row>
    <row r="27" spans="1:19" ht="99" customHeight="1" x14ac:dyDescent="0.25">
      <c r="A27" s="9" t="s">
        <v>63</v>
      </c>
      <c r="B27" s="10" t="s">
        <v>64</v>
      </c>
      <c r="C27" s="44" t="s">
        <v>54</v>
      </c>
      <c r="D27" s="12" t="s">
        <v>65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4">
        <v>0</v>
      </c>
      <c r="M27" s="15">
        <v>0</v>
      </c>
      <c r="N27" s="14">
        <v>0</v>
      </c>
      <c r="O27" s="14">
        <v>0</v>
      </c>
      <c r="P27" s="14">
        <v>0</v>
      </c>
      <c r="Q27" s="13">
        <f t="shared" si="3"/>
        <v>0</v>
      </c>
      <c r="R27" s="49" t="s">
        <v>181</v>
      </c>
      <c r="S27" s="49" t="s">
        <v>66</v>
      </c>
    </row>
    <row r="28" spans="1:19" ht="54" customHeight="1" x14ac:dyDescent="0.25">
      <c r="A28" s="9" t="s">
        <v>67</v>
      </c>
      <c r="B28" s="10" t="s">
        <v>68</v>
      </c>
      <c r="C28" s="44"/>
      <c r="D28" s="12" t="s">
        <v>65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4">
        <v>0</v>
      </c>
      <c r="M28" s="15">
        <v>0</v>
      </c>
      <c r="N28" s="14">
        <v>0</v>
      </c>
      <c r="O28" s="14">
        <v>0</v>
      </c>
      <c r="P28" s="14">
        <v>0</v>
      </c>
      <c r="Q28" s="13">
        <f t="shared" si="3"/>
        <v>0</v>
      </c>
      <c r="R28" s="49"/>
      <c r="S28" s="49"/>
    </row>
    <row r="29" spans="1:19" ht="29.25" customHeight="1" x14ac:dyDescent="0.25">
      <c r="A29" s="44" t="s">
        <v>48</v>
      </c>
      <c r="B29" s="44"/>
      <c r="C29" s="44"/>
      <c r="D29" s="12" t="s">
        <v>25</v>
      </c>
      <c r="E29" s="13">
        <f t="shared" ref="E29:P29" si="4">E23</f>
        <v>1000</v>
      </c>
      <c r="F29" s="13">
        <f t="shared" si="4"/>
        <v>1000</v>
      </c>
      <c r="G29" s="13">
        <f t="shared" si="4"/>
        <v>1199.9000000000001</v>
      </c>
      <c r="H29" s="13">
        <f t="shared" si="4"/>
        <v>1200</v>
      </c>
      <c r="I29" s="13">
        <f t="shared" si="4"/>
        <v>0</v>
      </c>
      <c r="J29" s="13">
        <f t="shared" si="4"/>
        <v>1399</v>
      </c>
      <c r="K29" s="13">
        <f t="shared" si="4"/>
        <v>1399.9</v>
      </c>
      <c r="L29" s="14">
        <f t="shared" si="4"/>
        <v>1399.2</v>
      </c>
      <c r="M29" s="15">
        <f t="shared" si="4"/>
        <v>1724.7</v>
      </c>
      <c r="N29" s="14">
        <f t="shared" si="4"/>
        <v>1669.5</v>
      </c>
      <c r="O29" s="14">
        <f t="shared" si="4"/>
        <v>1669.5</v>
      </c>
      <c r="P29" s="14">
        <f t="shared" si="4"/>
        <v>1669.5</v>
      </c>
      <c r="Q29" s="13">
        <f t="shared" si="3"/>
        <v>15331.2</v>
      </c>
      <c r="R29" s="50"/>
      <c r="S29" s="50"/>
    </row>
    <row r="30" spans="1:19" ht="32.25" customHeight="1" x14ac:dyDescent="0.25">
      <c r="A30" s="44"/>
      <c r="B30" s="44"/>
      <c r="C30" s="44"/>
      <c r="D30" s="12" t="s">
        <v>65</v>
      </c>
      <c r="E30" s="13">
        <f t="shared" ref="E30:O30" si="5">E24+E25+E26+E27+E28</f>
        <v>1413.55</v>
      </c>
      <c r="F30" s="13">
        <f t="shared" si="5"/>
        <v>1535.71</v>
      </c>
      <c r="G30" s="13">
        <f t="shared" si="5"/>
        <v>207.8</v>
      </c>
      <c r="H30" s="13">
        <f t="shared" si="5"/>
        <v>1199.9000000000001</v>
      </c>
      <c r="I30" s="13">
        <f t="shared" si="5"/>
        <v>0</v>
      </c>
      <c r="J30" s="13">
        <f t="shared" si="5"/>
        <v>873</v>
      </c>
      <c r="K30" s="13">
        <f t="shared" si="5"/>
        <v>989.5</v>
      </c>
      <c r="L30" s="14">
        <f t="shared" si="5"/>
        <v>1190</v>
      </c>
      <c r="M30" s="15">
        <f t="shared" si="5"/>
        <v>1200</v>
      </c>
      <c r="N30" s="14">
        <f t="shared" si="5"/>
        <v>3999</v>
      </c>
      <c r="O30" s="14">
        <f t="shared" si="5"/>
        <v>0</v>
      </c>
      <c r="P30" s="14">
        <f>P28+P27+P26+P25+P24</f>
        <v>0</v>
      </c>
      <c r="Q30" s="13">
        <f t="shared" si="3"/>
        <v>12608.460000000001</v>
      </c>
      <c r="R30" s="50"/>
      <c r="S30" s="50"/>
    </row>
    <row r="31" spans="1:19" ht="21.75" customHeight="1" x14ac:dyDescent="0.25">
      <c r="A31" s="44"/>
      <c r="B31" s="44"/>
      <c r="C31" s="44"/>
      <c r="D31" s="20" t="s">
        <v>50</v>
      </c>
      <c r="E31" s="21">
        <v>2413.6</v>
      </c>
      <c r="F31" s="21">
        <v>2535.6999999999998</v>
      </c>
      <c r="G31" s="21">
        <v>1407.7</v>
      </c>
      <c r="H31" s="21">
        <v>2399.9</v>
      </c>
      <c r="I31" s="21">
        <v>0</v>
      </c>
      <c r="J31" s="21">
        <f t="shared" ref="J31:O31" si="6">SUM(J29:J30)</f>
        <v>2272</v>
      </c>
      <c r="K31" s="21">
        <f t="shared" si="6"/>
        <v>2389.4</v>
      </c>
      <c r="L31" s="22">
        <f t="shared" si="6"/>
        <v>2589.1999999999998</v>
      </c>
      <c r="M31" s="23">
        <f t="shared" si="6"/>
        <v>2924.7</v>
      </c>
      <c r="N31" s="22">
        <f t="shared" si="6"/>
        <v>5668.5</v>
      </c>
      <c r="O31" s="22">
        <f t="shared" si="6"/>
        <v>1669.5</v>
      </c>
      <c r="P31" s="22">
        <f>P29+P30</f>
        <v>1669.5</v>
      </c>
      <c r="Q31" s="21">
        <f t="shared" si="3"/>
        <v>27939.7</v>
      </c>
      <c r="R31" s="50"/>
      <c r="S31" s="50"/>
    </row>
    <row r="32" spans="1:19" ht="28.5" customHeight="1" x14ac:dyDescent="0.25">
      <c r="A32" s="46" t="s">
        <v>69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56.25" customHeight="1" x14ac:dyDescent="0.25">
      <c r="A33" s="47" t="s">
        <v>70</v>
      </c>
      <c r="B33" s="48" t="s">
        <v>71</v>
      </c>
      <c r="C33" s="11" t="s">
        <v>54</v>
      </c>
      <c r="D33" s="12" t="s">
        <v>25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4">
        <v>0</v>
      </c>
      <c r="M33" s="15">
        <v>0</v>
      </c>
      <c r="N33" s="14">
        <v>0</v>
      </c>
      <c r="O33" s="14">
        <v>0</v>
      </c>
      <c r="P33" s="14">
        <v>0</v>
      </c>
      <c r="Q33" s="13">
        <f t="shared" ref="Q33:Q46" si="7">SUM(E33:P33)</f>
        <v>0</v>
      </c>
      <c r="R33" s="49" t="s">
        <v>26</v>
      </c>
      <c r="S33" s="49" t="s">
        <v>72</v>
      </c>
    </row>
    <row r="34" spans="1:19" ht="45" customHeight="1" x14ac:dyDescent="0.25">
      <c r="A34" s="47"/>
      <c r="B34" s="48"/>
      <c r="C34" s="11" t="s">
        <v>54</v>
      </c>
      <c r="D34" s="12" t="s">
        <v>73</v>
      </c>
      <c r="E34" s="13">
        <v>0</v>
      </c>
      <c r="F34" s="13">
        <v>0</v>
      </c>
      <c r="G34" s="13">
        <v>0</v>
      </c>
      <c r="H34" s="13">
        <v>70</v>
      </c>
      <c r="I34" s="13">
        <v>0</v>
      </c>
      <c r="J34" s="13">
        <v>0</v>
      </c>
      <c r="K34" s="13">
        <v>0</v>
      </c>
      <c r="L34" s="14">
        <v>0</v>
      </c>
      <c r="M34" s="15">
        <v>0</v>
      </c>
      <c r="N34" s="14">
        <v>0</v>
      </c>
      <c r="O34" s="14">
        <v>0</v>
      </c>
      <c r="P34" s="14">
        <v>0</v>
      </c>
      <c r="Q34" s="13">
        <f t="shared" si="7"/>
        <v>70</v>
      </c>
      <c r="R34" s="49"/>
      <c r="S34" s="49"/>
    </row>
    <row r="35" spans="1:19" ht="45" customHeight="1" x14ac:dyDescent="0.25">
      <c r="A35" s="47"/>
      <c r="B35" s="48"/>
      <c r="C35" s="11" t="s">
        <v>54</v>
      </c>
      <c r="D35" s="12" t="s">
        <v>31</v>
      </c>
      <c r="E35" s="13">
        <v>0</v>
      </c>
      <c r="F35" s="13">
        <v>0</v>
      </c>
      <c r="G35" s="13">
        <v>0</v>
      </c>
      <c r="H35" s="13">
        <v>0</v>
      </c>
      <c r="I35" s="13">
        <v>30</v>
      </c>
      <c r="J35" s="13">
        <v>0</v>
      </c>
      <c r="K35" s="13">
        <v>59.5</v>
      </c>
      <c r="L35" s="14">
        <v>0</v>
      </c>
      <c r="M35" s="15">
        <v>30</v>
      </c>
      <c r="N35" s="14">
        <v>0</v>
      </c>
      <c r="O35" s="14">
        <v>0</v>
      </c>
      <c r="P35" s="14">
        <v>0</v>
      </c>
      <c r="Q35" s="13">
        <f t="shared" si="7"/>
        <v>119.5</v>
      </c>
      <c r="R35" s="49"/>
      <c r="S35" s="49"/>
    </row>
    <row r="36" spans="1:19" ht="39" customHeight="1" x14ac:dyDescent="0.25">
      <c r="A36" s="47" t="s">
        <v>74</v>
      </c>
      <c r="B36" s="48" t="s">
        <v>75</v>
      </c>
      <c r="C36" s="11" t="s">
        <v>11</v>
      </c>
      <c r="D36" s="12" t="s">
        <v>31</v>
      </c>
      <c r="E36" s="13">
        <v>0</v>
      </c>
      <c r="F36" s="13">
        <v>0</v>
      </c>
      <c r="G36" s="13">
        <v>0</v>
      </c>
      <c r="H36" s="13">
        <v>2482</v>
      </c>
      <c r="I36" s="13">
        <v>0</v>
      </c>
      <c r="J36" s="13">
        <v>0</v>
      </c>
      <c r="K36" s="13">
        <v>0</v>
      </c>
      <c r="L36" s="14">
        <v>0</v>
      </c>
      <c r="M36" s="15">
        <v>0</v>
      </c>
      <c r="N36" s="14">
        <v>0</v>
      </c>
      <c r="O36" s="14">
        <v>0</v>
      </c>
      <c r="P36" s="14">
        <v>0</v>
      </c>
      <c r="Q36" s="13">
        <f t="shared" si="7"/>
        <v>2482</v>
      </c>
      <c r="R36" s="49" t="s">
        <v>76</v>
      </c>
      <c r="S36" s="49" t="s">
        <v>77</v>
      </c>
    </row>
    <row r="37" spans="1:19" ht="47.25" customHeight="1" x14ac:dyDescent="0.25">
      <c r="A37" s="47"/>
      <c r="B37" s="48"/>
      <c r="C37" s="11" t="s">
        <v>11</v>
      </c>
      <c r="D37" s="12" t="s">
        <v>25</v>
      </c>
      <c r="E37" s="13">
        <v>0</v>
      </c>
      <c r="F37" s="13">
        <v>0</v>
      </c>
      <c r="G37" s="13">
        <v>0</v>
      </c>
      <c r="H37" s="13">
        <v>310.10000000000002</v>
      </c>
      <c r="I37" s="13">
        <v>0</v>
      </c>
      <c r="J37" s="13">
        <v>0</v>
      </c>
      <c r="K37" s="13">
        <v>0</v>
      </c>
      <c r="L37" s="14">
        <v>0</v>
      </c>
      <c r="M37" s="15">
        <v>0</v>
      </c>
      <c r="N37" s="14">
        <v>0</v>
      </c>
      <c r="O37" s="14">
        <v>0</v>
      </c>
      <c r="P37" s="14">
        <v>0</v>
      </c>
      <c r="Q37" s="13">
        <f t="shared" si="7"/>
        <v>310.10000000000002</v>
      </c>
      <c r="R37" s="49"/>
      <c r="S37" s="49"/>
    </row>
    <row r="38" spans="1:19" ht="96.75" customHeight="1" x14ac:dyDescent="0.25">
      <c r="A38" s="47"/>
      <c r="B38" s="48"/>
      <c r="C38" s="11" t="s">
        <v>11</v>
      </c>
      <c r="D38" s="12" t="s">
        <v>78</v>
      </c>
      <c r="E38" s="13">
        <v>0</v>
      </c>
      <c r="F38" s="13">
        <v>0</v>
      </c>
      <c r="G38" s="13">
        <v>0</v>
      </c>
      <c r="H38" s="13">
        <v>155</v>
      </c>
      <c r="I38" s="13">
        <v>0</v>
      </c>
      <c r="J38" s="13">
        <v>0</v>
      </c>
      <c r="K38" s="13">
        <v>0</v>
      </c>
      <c r="L38" s="14">
        <v>0</v>
      </c>
      <c r="M38" s="15">
        <v>0</v>
      </c>
      <c r="N38" s="14">
        <v>0</v>
      </c>
      <c r="O38" s="14">
        <v>0</v>
      </c>
      <c r="P38" s="14">
        <v>0</v>
      </c>
      <c r="Q38" s="13">
        <f t="shared" si="7"/>
        <v>155</v>
      </c>
      <c r="R38" s="49"/>
      <c r="S38" s="49"/>
    </row>
    <row r="39" spans="1:19" ht="109.5" customHeight="1" x14ac:dyDescent="0.25">
      <c r="A39" s="9" t="s">
        <v>79</v>
      </c>
      <c r="B39" s="10" t="s">
        <v>80</v>
      </c>
      <c r="C39" s="11" t="s">
        <v>11</v>
      </c>
      <c r="D39" s="12" t="s">
        <v>25</v>
      </c>
      <c r="E39" s="13">
        <v>0</v>
      </c>
      <c r="F39" s="13">
        <v>0</v>
      </c>
      <c r="G39" s="13">
        <v>0</v>
      </c>
      <c r="H39" s="13">
        <v>253.7</v>
      </c>
      <c r="I39" s="13">
        <v>0</v>
      </c>
      <c r="J39" s="13">
        <v>0</v>
      </c>
      <c r="K39" s="13">
        <v>0</v>
      </c>
      <c r="L39" s="14">
        <v>0</v>
      </c>
      <c r="M39" s="15">
        <v>0</v>
      </c>
      <c r="N39" s="14">
        <v>0</v>
      </c>
      <c r="O39" s="14">
        <v>0</v>
      </c>
      <c r="P39" s="14">
        <v>0</v>
      </c>
      <c r="Q39" s="13">
        <f t="shared" si="7"/>
        <v>253.7</v>
      </c>
      <c r="R39" s="18" t="s">
        <v>76</v>
      </c>
      <c r="S39" s="24" t="s">
        <v>81</v>
      </c>
    </row>
    <row r="40" spans="1:19" ht="132" customHeight="1" x14ac:dyDescent="0.25">
      <c r="A40" s="9" t="s">
        <v>82</v>
      </c>
      <c r="B40" s="10" t="s">
        <v>83</v>
      </c>
      <c r="C40" s="11" t="s">
        <v>12</v>
      </c>
      <c r="D40" s="12" t="s">
        <v>25</v>
      </c>
      <c r="E40" s="13">
        <v>0</v>
      </c>
      <c r="F40" s="13">
        <v>0</v>
      </c>
      <c r="G40" s="13">
        <v>0</v>
      </c>
      <c r="H40" s="13">
        <v>0</v>
      </c>
      <c r="I40" s="13">
        <v>352.2</v>
      </c>
      <c r="J40" s="13">
        <v>0</v>
      </c>
      <c r="K40" s="13">
        <v>0</v>
      </c>
      <c r="L40" s="14">
        <v>0</v>
      </c>
      <c r="M40" s="15">
        <v>0</v>
      </c>
      <c r="N40" s="14">
        <v>0</v>
      </c>
      <c r="O40" s="14">
        <v>0</v>
      </c>
      <c r="P40" s="14">
        <v>0</v>
      </c>
      <c r="Q40" s="13">
        <f t="shared" si="7"/>
        <v>352.2</v>
      </c>
      <c r="R40" s="18"/>
      <c r="S40" s="25"/>
    </row>
    <row r="41" spans="1:19" ht="93" customHeight="1" x14ac:dyDescent="0.25">
      <c r="A41" s="9" t="s">
        <v>84</v>
      </c>
      <c r="B41" s="10" t="s">
        <v>85</v>
      </c>
      <c r="C41" s="11" t="s">
        <v>14</v>
      </c>
      <c r="D41" s="12" t="s">
        <v>25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571</v>
      </c>
      <c r="L41" s="14">
        <v>0</v>
      </c>
      <c r="M41" s="15">
        <v>0</v>
      </c>
      <c r="N41" s="14">
        <v>0</v>
      </c>
      <c r="O41" s="14">
        <v>0</v>
      </c>
      <c r="P41" s="14">
        <v>0</v>
      </c>
      <c r="Q41" s="13">
        <f t="shared" si="7"/>
        <v>571</v>
      </c>
      <c r="R41" s="18" t="s">
        <v>86</v>
      </c>
      <c r="S41" s="18" t="s">
        <v>39</v>
      </c>
    </row>
    <row r="42" spans="1:19" ht="39" customHeight="1" x14ac:dyDescent="0.25">
      <c r="A42" s="44" t="s">
        <v>48</v>
      </c>
      <c r="B42" s="44"/>
      <c r="C42" s="44"/>
      <c r="D42" s="12" t="s">
        <v>25</v>
      </c>
      <c r="E42" s="13">
        <f t="shared" ref="E42:N42" si="8">E33+E37+E39+E40+E41</f>
        <v>0</v>
      </c>
      <c r="F42" s="13">
        <f t="shared" si="8"/>
        <v>0</v>
      </c>
      <c r="G42" s="13">
        <f t="shared" si="8"/>
        <v>0</v>
      </c>
      <c r="H42" s="13">
        <f t="shared" si="8"/>
        <v>563.79999999999995</v>
      </c>
      <c r="I42" s="13">
        <f t="shared" si="8"/>
        <v>352.2</v>
      </c>
      <c r="J42" s="13">
        <f t="shared" si="8"/>
        <v>0</v>
      </c>
      <c r="K42" s="13">
        <f t="shared" si="8"/>
        <v>571</v>
      </c>
      <c r="L42" s="14">
        <f t="shared" si="8"/>
        <v>0</v>
      </c>
      <c r="M42" s="15">
        <f t="shared" si="8"/>
        <v>0</v>
      </c>
      <c r="N42" s="14">
        <f t="shared" si="8"/>
        <v>0</v>
      </c>
      <c r="O42" s="14">
        <v>0</v>
      </c>
      <c r="P42" s="14">
        <f>P33+P37+P39+P40+P41</f>
        <v>0</v>
      </c>
      <c r="Q42" s="13">
        <f t="shared" si="7"/>
        <v>1487</v>
      </c>
      <c r="R42" s="50"/>
      <c r="S42" s="45"/>
    </row>
    <row r="43" spans="1:19" ht="25.5" x14ac:dyDescent="0.25">
      <c r="A43" s="44"/>
      <c r="B43" s="44"/>
      <c r="C43" s="44"/>
      <c r="D43" s="12" t="s">
        <v>87</v>
      </c>
      <c r="E43" s="13">
        <f t="shared" ref="E43:N43" si="9">E34</f>
        <v>0</v>
      </c>
      <c r="F43" s="13">
        <f t="shared" si="9"/>
        <v>0</v>
      </c>
      <c r="G43" s="13">
        <f t="shared" si="9"/>
        <v>0</v>
      </c>
      <c r="H43" s="13">
        <f t="shared" si="9"/>
        <v>70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4">
        <f t="shared" si="9"/>
        <v>0</v>
      </c>
      <c r="M43" s="15">
        <f t="shared" si="9"/>
        <v>0</v>
      </c>
      <c r="N43" s="14">
        <f t="shared" si="9"/>
        <v>0</v>
      </c>
      <c r="O43" s="14">
        <v>0</v>
      </c>
      <c r="P43" s="14">
        <f>P34</f>
        <v>0</v>
      </c>
      <c r="Q43" s="13">
        <f t="shared" si="7"/>
        <v>70</v>
      </c>
      <c r="R43" s="50"/>
      <c r="S43" s="50"/>
    </row>
    <row r="44" spans="1:19" ht="25.5" x14ac:dyDescent="0.25">
      <c r="A44" s="44"/>
      <c r="B44" s="44"/>
      <c r="C44" s="44"/>
      <c r="D44" s="12" t="s">
        <v>31</v>
      </c>
      <c r="E44" s="13">
        <f t="shared" ref="E44:N44" si="10">E35+E36</f>
        <v>0</v>
      </c>
      <c r="F44" s="13">
        <f t="shared" si="10"/>
        <v>0</v>
      </c>
      <c r="G44" s="13">
        <f t="shared" si="10"/>
        <v>0</v>
      </c>
      <c r="H44" s="13">
        <f t="shared" si="10"/>
        <v>2482</v>
      </c>
      <c r="I44" s="13">
        <f t="shared" si="10"/>
        <v>30</v>
      </c>
      <c r="J44" s="13">
        <f t="shared" si="10"/>
        <v>0</v>
      </c>
      <c r="K44" s="13">
        <f t="shared" si="10"/>
        <v>59.5</v>
      </c>
      <c r="L44" s="14">
        <f t="shared" si="10"/>
        <v>0</v>
      </c>
      <c r="M44" s="15">
        <f t="shared" si="10"/>
        <v>30</v>
      </c>
      <c r="N44" s="14">
        <f t="shared" si="10"/>
        <v>0</v>
      </c>
      <c r="O44" s="14">
        <v>0</v>
      </c>
      <c r="P44" s="14">
        <f>P36+P35</f>
        <v>0</v>
      </c>
      <c r="Q44" s="13">
        <f t="shared" si="7"/>
        <v>2601.5</v>
      </c>
      <c r="R44" s="50"/>
      <c r="S44" s="50"/>
    </row>
    <row r="45" spans="1:19" ht="97.5" customHeight="1" x14ac:dyDescent="0.25">
      <c r="A45" s="44"/>
      <c r="B45" s="44"/>
      <c r="C45" s="44"/>
      <c r="D45" s="12" t="s">
        <v>78</v>
      </c>
      <c r="E45" s="13">
        <f t="shared" ref="E45:N45" si="11">E38</f>
        <v>0</v>
      </c>
      <c r="F45" s="13">
        <f t="shared" si="11"/>
        <v>0</v>
      </c>
      <c r="G45" s="13">
        <f t="shared" si="11"/>
        <v>0</v>
      </c>
      <c r="H45" s="13">
        <f t="shared" si="11"/>
        <v>155</v>
      </c>
      <c r="I45" s="13">
        <f t="shared" si="11"/>
        <v>0</v>
      </c>
      <c r="J45" s="13">
        <f t="shared" si="11"/>
        <v>0</v>
      </c>
      <c r="K45" s="13">
        <f t="shared" si="11"/>
        <v>0</v>
      </c>
      <c r="L45" s="14">
        <f t="shared" si="11"/>
        <v>0</v>
      </c>
      <c r="M45" s="15">
        <f t="shared" si="11"/>
        <v>0</v>
      </c>
      <c r="N45" s="14">
        <f t="shared" si="11"/>
        <v>0</v>
      </c>
      <c r="O45" s="14">
        <v>0</v>
      </c>
      <c r="P45" s="14">
        <f>P38</f>
        <v>0</v>
      </c>
      <c r="Q45" s="13">
        <f t="shared" si="7"/>
        <v>155</v>
      </c>
      <c r="R45" s="50"/>
      <c r="S45" s="50"/>
    </row>
    <row r="46" spans="1:19" ht="25.5" customHeight="1" x14ac:dyDescent="0.25">
      <c r="A46" s="44"/>
      <c r="B46" s="44"/>
      <c r="C46" s="44"/>
      <c r="D46" s="20" t="s">
        <v>88</v>
      </c>
      <c r="E46" s="21">
        <v>0</v>
      </c>
      <c r="F46" s="21">
        <v>0</v>
      </c>
      <c r="G46" s="21">
        <v>0</v>
      </c>
      <c r="H46" s="21">
        <f t="shared" ref="H46:O46" si="12">SUM(H42:H45)</f>
        <v>3270.8</v>
      </c>
      <c r="I46" s="21">
        <f t="shared" si="12"/>
        <v>382.2</v>
      </c>
      <c r="J46" s="21">
        <f t="shared" si="12"/>
        <v>0</v>
      </c>
      <c r="K46" s="21">
        <f t="shared" si="12"/>
        <v>630.5</v>
      </c>
      <c r="L46" s="22">
        <f t="shared" si="12"/>
        <v>0</v>
      </c>
      <c r="M46" s="23">
        <f t="shared" si="12"/>
        <v>30</v>
      </c>
      <c r="N46" s="22">
        <f t="shared" si="12"/>
        <v>0</v>
      </c>
      <c r="O46" s="22">
        <f t="shared" si="12"/>
        <v>0</v>
      </c>
      <c r="P46" s="22">
        <f>P42+P43+P44+P45</f>
        <v>0</v>
      </c>
      <c r="Q46" s="21">
        <f t="shared" si="7"/>
        <v>4313.5</v>
      </c>
      <c r="R46" s="50"/>
      <c r="S46" s="50"/>
    </row>
    <row r="47" spans="1:19" ht="30.75" customHeight="1" x14ac:dyDescent="0.25">
      <c r="A47" s="46" t="s">
        <v>89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141.75" customHeight="1" x14ac:dyDescent="0.25">
      <c r="A48" s="9" t="s">
        <v>90</v>
      </c>
      <c r="B48" s="10" t="s">
        <v>91</v>
      </c>
      <c r="C48" s="11" t="s">
        <v>54</v>
      </c>
      <c r="D48" s="12" t="s">
        <v>25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4">
        <v>0</v>
      </c>
      <c r="M48" s="15">
        <v>0</v>
      </c>
      <c r="N48" s="14">
        <v>0</v>
      </c>
      <c r="O48" s="14">
        <v>0</v>
      </c>
      <c r="P48" s="14">
        <v>0</v>
      </c>
      <c r="Q48" s="13">
        <f t="shared" ref="Q48:Q74" si="13">SUM(E48:P48)</f>
        <v>0</v>
      </c>
      <c r="R48" s="18" t="s">
        <v>26</v>
      </c>
      <c r="S48" s="18" t="s">
        <v>92</v>
      </c>
    </row>
    <row r="49" spans="1:19" ht="146.25" customHeight="1" x14ac:dyDescent="0.25">
      <c r="A49" s="9" t="s">
        <v>93</v>
      </c>
      <c r="B49" s="10" t="s">
        <v>94</v>
      </c>
      <c r="C49" s="11" t="s">
        <v>54</v>
      </c>
      <c r="D49" s="12" t="s">
        <v>25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4">
        <v>457.2</v>
      </c>
      <c r="M49" s="15">
        <v>0</v>
      </c>
      <c r="N49" s="14">
        <v>0</v>
      </c>
      <c r="O49" s="14">
        <v>0</v>
      </c>
      <c r="P49" s="14">
        <v>0</v>
      </c>
      <c r="Q49" s="13">
        <f t="shared" si="13"/>
        <v>457.2</v>
      </c>
      <c r="R49" s="18" t="s">
        <v>26</v>
      </c>
      <c r="S49" s="18" t="s">
        <v>95</v>
      </c>
    </row>
    <row r="50" spans="1:19" ht="139.5" customHeight="1" x14ac:dyDescent="0.25">
      <c r="A50" s="9" t="s">
        <v>96</v>
      </c>
      <c r="B50" s="10" t="s">
        <v>97</v>
      </c>
      <c r="C50" s="11" t="s">
        <v>98</v>
      </c>
      <c r="D50" s="12" t="s">
        <v>25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4">
        <v>0</v>
      </c>
      <c r="M50" s="15">
        <v>894.6</v>
      </c>
      <c r="N50" s="14">
        <v>0</v>
      </c>
      <c r="O50" s="14">
        <v>0</v>
      </c>
      <c r="P50" s="14">
        <v>0</v>
      </c>
      <c r="Q50" s="13">
        <f t="shared" si="13"/>
        <v>894.6</v>
      </c>
      <c r="R50" s="18" t="s">
        <v>99</v>
      </c>
      <c r="S50" s="26" t="s">
        <v>100</v>
      </c>
    </row>
    <row r="51" spans="1:19" ht="149.25" customHeight="1" x14ac:dyDescent="0.25">
      <c r="A51" s="9" t="s">
        <v>101</v>
      </c>
      <c r="B51" s="10" t="s">
        <v>102</v>
      </c>
      <c r="C51" s="11" t="s">
        <v>54</v>
      </c>
      <c r="D51" s="12" t="s">
        <v>25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4">
        <v>0</v>
      </c>
      <c r="M51" s="15">
        <v>0</v>
      </c>
      <c r="N51" s="14">
        <v>0</v>
      </c>
      <c r="O51" s="14">
        <v>0</v>
      </c>
      <c r="P51" s="14">
        <v>0</v>
      </c>
      <c r="Q51" s="13">
        <f t="shared" si="13"/>
        <v>0</v>
      </c>
      <c r="R51" s="18" t="s">
        <v>26</v>
      </c>
      <c r="S51" s="18" t="s">
        <v>103</v>
      </c>
    </row>
    <row r="52" spans="1:19" ht="216" customHeight="1" x14ac:dyDescent="0.25">
      <c r="A52" s="9" t="s">
        <v>104</v>
      </c>
      <c r="B52" s="10" t="s">
        <v>105</v>
      </c>
      <c r="C52" s="11" t="s">
        <v>54</v>
      </c>
      <c r="D52" s="12" t="s">
        <v>25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4">
        <v>100</v>
      </c>
      <c r="M52" s="15">
        <v>0</v>
      </c>
      <c r="N52" s="14">
        <v>0</v>
      </c>
      <c r="O52" s="14">
        <v>0</v>
      </c>
      <c r="P52" s="14">
        <v>0</v>
      </c>
      <c r="Q52" s="13">
        <f t="shared" si="13"/>
        <v>100</v>
      </c>
      <c r="R52" s="27" t="s">
        <v>106</v>
      </c>
      <c r="S52" s="28" t="s">
        <v>107</v>
      </c>
    </row>
    <row r="53" spans="1:19" ht="194.25" customHeight="1" x14ac:dyDescent="0.25">
      <c r="A53" s="9" t="s">
        <v>108</v>
      </c>
      <c r="B53" s="10" t="s">
        <v>109</v>
      </c>
      <c r="C53" s="11" t="s">
        <v>54</v>
      </c>
      <c r="D53" s="12" t="s">
        <v>25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4">
        <v>0</v>
      </c>
      <c r="M53" s="15">
        <v>0</v>
      </c>
      <c r="N53" s="14">
        <v>0</v>
      </c>
      <c r="O53" s="14">
        <v>0</v>
      </c>
      <c r="P53" s="14">
        <v>0</v>
      </c>
      <c r="Q53" s="13">
        <f t="shared" si="13"/>
        <v>0</v>
      </c>
      <c r="R53" s="18" t="s">
        <v>110</v>
      </c>
      <c r="S53" s="28" t="s">
        <v>111</v>
      </c>
    </row>
    <row r="54" spans="1:19" ht="144.75" customHeight="1" x14ac:dyDescent="0.25">
      <c r="A54" s="9" t="s">
        <v>112</v>
      </c>
      <c r="B54" s="10" t="s">
        <v>113</v>
      </c>
      <c r="C54" s="11" t="s">
        <v>54</v>
      </c>
      <c r="D54" s="12" t="s">
        <v>25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4">
        <v>0</v>
      </c>
      <c r="M54" s="15">
        <v>0</v>
      </c>
      <c r="N54" s="14">
        <v>0</v>
      </c>
      <c r="O54" s="14">
        <v>0</v>
      </c>
      <c r="P54" s="14">
        <v>0</v>
      </c>
      <c r="Q54" s="13">
        <f t="shared" si="13"/>
        <v>0</v>
      </c>
      <c r="R54" s="24" t="s">
        <v>26</v>
      </c>
      <c r="S54" s="29" t="s">
        <v>114</v>
      </c>
    </row>
    <row r="55" spans="1:19" ht="145.5" customHeight="1" x14ac:dyDescent="0.25">
      <c r="A55" s="9" t="s">
        <v>115</v>
      </c>
      <c r="B55" s="10" t="s">
        <v>116</v>
      </c>
      <c r="C55" s="11" t="s">
        <v>54</v>
      </c>
      <c r="D55" s="12" t="s">
        <v>25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4">
        <v>0</v>
      </c>
      <c r="M55" s="15">
        <v>0</v>
      </c>
      <c r="N55" s="14">
        <v>0</v>
      </c>
      <c r="O55" s="14">
        <v>0</v>
      </c>
      <c r="P55" s="14">
        <v>0</v>
      </c>
      <c r="Q55" s="13">
        <f t="shared" si="13"/>
        <v>0</v>
      </c>
      <c r="R55" s="24" t="s">
        <v>26</v>
      </c>
      <c r="S55" s="29" t="s">
        <v>117</v>
      </c>
    </row>
    <row r="56" spans="1:19" ht="147.75" customHeight="1" x14ac:dyDescent="0.25">
      <c r="A56" s="9" t="s">
        <v>118</v>
      </c>
      <c r="B56" s="10" t="s">
        <v>119</v>
      </c>
      <c r="C56" s="11" t="s">
        <v>54</v>
      </c>
      <c r="D56" s="12" t="s">
        <v>25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4">
        <v>0</v>
      </c>
      <c r="M56" s="15">
        <v>0</v>
      </c>
      <c r="N56" s="14">
        <v>0</v>
      </c>
      <c r="O56" s="14">
        <v>0</v>
      </c>
      <c r="P56" s="14">
        <v>0</v>
      </c>
      <c r="Q56" s="13">
        <f t="shared" si="13"/>
        <v>0</v>
      </c>
      <c r="R56" s="24" t="s">
        <v>26</v>
      </c>
      <c r="S56" s="29" t="s">
        <v>120</v>
      </c>
    </row>
    <row r="57" spans="1:19" ht="147" customHeight="1" x14ac:dyDescent="0.25">
      <c r="A57" s="9" t="s">
        <v>121</v>
      </c>
      <c r="B57" s="10" t="s">
        <v>122</v>
      </c>
      <c r="C57" s="11" t="s">
        <v>54</v>
      </c>
      <c r="D57" s="12" t="s">
        <v>25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4">
        <v>0</v>
      </c>
      <c r="M57" s="15">
        <v>0</v>
      </c>
      <c r="N57" s="14">
        <v>0</v>
      </c>
      <c r="O57" s="14">
        <v>0</v>
      </c>
      <c r="P57" s="14">
        <v>0</v>
      </c>
      <c r="Q57" s="13">
        <f t="shared" si="13"/>
        <v>0</v>
      </c>
      <c r="R57" s="24" t="s">
        <v>26</v>
      </c>
      <c r="S57" s="29" t="s">
        <v>123</v>
      </c>
    </row>
    <row r="58" spans="1:19" ht="195" customHeight="1" x14ac:dyDescent="0.25">
      <c r="A58" s="9" t="s">
        <v>124</v>
      </c>
      <c r="B58" s="10" t="s">
        <v>125</v>
      </c>
      <c r="C58" s="11" t="s">
        <v>54</v>
      </c>
      <c r="D58" s="12" t="s">
        <v>25</v>
      </c>
      <c r="E58" s="13">
        <v>0</v>
      </c>
      <c r="F58" s="13">
        <v>0</v>
      </c>
      <c r="G58" s="13">
        <v>0</v>
      </c>
      <c r="H58" s="13">
        <v>117.4</v>
      </c>
      <c r="I58" s="13">
        <v>0</v>
      </c>
      <c r="J58" s="13">
        <v>0</v>
      </c>
      <c r="K58" s="13">
        <v>0</v>
      </c>
      <c r="L58" s="14">
        <v>0</v>
      </c>
      <c r="M58" s="15">
        <v>0</v>
      </c>
      <c r="N58" s="14">
        <v>0</v>
      </c>
      <c r="O58" s="14">
        <v>0</v>
      </c>
      <c r="P58" s="14">
        <v>0</v>
      </c>
      <c r="Q58" s="13">
        <f t="shared" si="13"/>
        <v>117.4</v>
      </c>
      <c r="R58" s="18" t="s">
        <v>110</v>
      </c>
      <c r="S58" s="28" t="s">
        <v>126</v>
      </c>
    </row>
    <row r="59" spans="1:19" ht="197.25" customHeight="1" x14ac:dyDescent="0.25">
      <c r="A59" s="9" t="s">
        <v>127</v>
      </c>
      <c r="B59" s="10" t="s">
        <v>128</v>
      </c>
      <c r="C59" s="11" t="s">
        <v>54</v>
      </c>
      <c r="D59" s="12" t="s">
        <v>25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4">
        <v>0</v>
      </c>
      <c r="M59" s="15">
        <v>0</v>
      </c>
      <c r="N59" s="14">
        <v>0</v>
      </c>
      <c r="O59" s="14">
        <v>0</v>
      </c>
      <c r="P59" s="14">
        <v>0</v>
      </c>
      <c r="Q59" s="13">
        <f t="shared" si="13"/>
        <v>0</v>
      </c>
      <c r="R59" s="24" t="s">
        <v>110</v>
      </c>
      <c r="S59" s="30" t="s">
        <v>129</v>
      </c>
    </row>
    <row r="60" spans="1:19" ht="221.25" customHeight="1" x14ac:dyDescent="0.25">
      <c r="A60" s="9" t="s">
        <v>130</v>
      </c>
      <c r="B60" s="10" t="s">
        <v>131</v>
      </c>
      <c r="C60" s="11" t="s">
        <v>54</v>
      </c>
      <c r="D60" s="12" t="s">
        <v>25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4">
        <v>0</v>
      </c>
      <c r="M60" s="15">
        <v>0</v>
      </c>
      <c r="N60" s="14">
        <v>0</v>
      </c>
      <c r="O60" s="14">
        <v>0</v>
      </c>
      <c r="P60" s="14">
        <v>0</v>
      </c>
      <c r="Q60" s="13">
        <f t="shared" si="13"/>
        <v>0</v>
      </c>
      <c r="R60" s="31" t="s">
        <v>110</v>
      </c>
      <c r="S60" s="29" t="s">
        <v>132</v>
      </c>
    </row>
    <row r="61" spans="1:19" ht="51" customHeight="1" x14ac:dyDescent="0.25">
      <c r="A61" s="47" t="s">
        <v>133</v>
      </c>
      <c r="B61" s="48" t="s">
        <v>134</v>
      </c>
      <c r="C61" s="44" t="s">
        <v>54</v>
      </c>
      <c r="D61" s="12" t="s">
        <v>25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4">
        <v>0</v>
      </c>
      <c r="M61" s="15">
        <v>0</v>
      </c>
      <c r="N61" s="14">
        <v>0</v>
      </c>
      <c r="O61" s="14">
        <v>0</v>
      </c>
      <c r="P61" s="14">
        <v>0</v>
      </c>
      <c r="Q61" s="13">
        <f t="shared" si="13"/>
        <v>0</v>
      </c>
      <c r="R61" s="51" t="s">
        <v>26</v>
      </c>
      <c r="S61" s="52" t="s">
        <v>135</v>
      </c>
    </row>
    <row r="62" spans="1:19" ht="88.5" customHeight="1" x14ac:dyDescent="0.25">
      <c r="A62" s="47"/>
      <c r="B62" s="48"/>
      <c r="C62" s="44"/>
      <c r="D62" s="12" t="s">
        <v>73</v>
      </c>
      <c r="E62" s="13">
        <v>0</v>
      </c>
      <c r="F62" s="13">
        <v>0</v>
      </c>
      <c r="G62" s="13">
        <v>26.7</v>
      </c>
      <c r="H62" s="13">
        <v>0</v>
      </c>
      <c r="I62" s="13">
        <v>0</v>
      </c>
      <c r="J62" s="13">
        <v>0</v>
      </c>
      <c r="K62" s="13">
        <v>0</v>
      </c>
      <c r="L62" s="14">
        <v>0</v>
      </c>
      <c r="M62" s="15">
        <v>0</v>
      </c>
      <c r="N62" s="14">
        <v>0</v>
      </c>
      <c r="O62" s="14">
        <v>0</v>
      </c>
      <c r="P62" s="14">
        <v>0</v>
      </c>
      <c r="Q62" s="13">
        <f t="shared" si="13"/>
        <v>26.7</v>
      </c>
      <c r="R62" s="51"/>
      <c r="S62" s="52"/>
    </row>
    <row r="63" spans="1:19" ht="141.75" customHeight="1" x14ac:dyDescent="0.25">
      <c r="A63" s="9" t="s">
        <v>136</v>
      </c>
      <c r="B63" s="10" t="s">
        <v>137</v>
      </c>
      <c r="C63" s="11" t="s">
        <v>54</v>
      </c>
      <c r="D63" s="12" t="s">
        <v>25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4">
        <v>0</v>
      </c>
      <c r="M63" s="15">
        <v>0</v>
      </c>
      <c r="N63" s="14">
        <v>0</v>
      </c>
      <c r="O63" s="14">
        <v>0</v>
      </c>
      <c r="P63" s="14">
        <v>0</v>
      </c>
      <c r="Q63" s="13">
        <f t="shared" si="13"/>
        <v>0</v>
      </c>
      <c r="R63" s="18" t="s">
        <v>26</v>
      </c>
      <c r="S63" s="28" t="s">
        <v>138</v>
      </c>
    </row>
    <row r="64" spans="1:19" ht="159.75" customHeight="1" x14ac:dyDescent="0.25">
      <c r="A64" s="9" t="s">
        <v>139</v>
      </c>
      <c r="B64" s="10" t="s">
        <v>140</v>
      </c>
      <c r="C64" s="11" t="s">
        <v>54</v>
      </c>
      <c r="D64" s="12" t="s">
        <v>25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4">
        <v>0</v>
      </c>
      <c r="M64" s="15">
        <v>0</v>
      </c>
      <c r="N64" s="14">
        <v>0</v>
      </c>
      <c r="O64" s="14">
        <v>0</v>
      </c>
      <c r="P64" s="14">
        <v>0</v>
      </c>
      <c r="Q64" s="13">
        <f t="shared" si="13"/>
        <v>0</v>
      </c>
      <c r="R64" s="18" t="s">
        <v>26</v>
      </c>
      <c r="S64" s="28" t="s">
        <v>141</v>
      </c>
    </row>
    <row r="65" spans="1:19" ht="138.75" customHeight="1" x14ac:dyDescent="0.25">
      <c r="A65" s="9" t="s">
        <v>142</v>
      </c>
      <c r="B65" s="10" t="s">
        <v>143</v>
      </c>
      <c r="C65" s="11" t="s">
        <v>54</v>
      </c>
      <c r="D65" s="12" t="s">
        <v>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4">
        <v>0</v>
      </c>
      <c r="M65" s="15">
        <v>0</v>
      </c>
      <c r="N65" s="14">
        <v>0</v>
      </c>
      <c r="O65" s="14">
        <v>0</v>
      </c>
      <c r="P65" s="14">
        <v>0</v>
      </c>
      <c r="Q65" s="13">
        <f t="shared" si="13"/>
        <v>0</v>
      </c>
      <c r="R65" s="18" t="s">
        <v>26</v>
      </c>
      <c r="S65" s="28" t="s">
        <v>141</v>
      </c>
    </row>
    <row r="66" spans="1:19" ht="145.5" customHeight="1" x14ac:dyDescent="0.25">
      <c r="A66" s="9" t="s">
        <v>144</v>
      </c>
      <c r="B66" s="10" t="s">
        <v>145</v>
      </c>
      <c r="C66" s="11" t="s">
        <v>54</v>
      </c>
      <c r="D66" s="12" t="s">
        <v>25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4">
        <v>0</v>
      </c>
      <c r="M66" s="15">
        <v>0</v>
      </c>
      <c r="N66" s="14">
        <v>0</v>
      </c>
      <c r="O66" s="14">
        <v>0</v>
      </c>
      <c r="P66" s="14">
        <v>0</v>
      </c>
      <c r="Q66" s="13">
        <f t="shared" si="13"/>
        <v>0</v>
      </c>
      <c r="R66" s="18" t="s">
        <v>26</v>
      </c>
      <c r="S66" s="28" t="s">
        <v>146</v>
      </c>
    </row>
    <row r="67" spans="1:19" ht="141.75" customHeight="1" x14ac:dyDescent="0.25">
      <c r="A67" s="9" t="s">
        <v>147</v>
      </c>
      <c r="B67" s="10" t="s">
        <v>148</v>
      </c>
      <c r="C67" s="11" t="s">
        <v>54</v>
      </c>
      <c r="D67" s="12" t="s">
        <v>25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4">
        <v>0</v>
      </c>
      <c r="M67" s="15">
        <v>0</v>
      </c>
      <c r="N67" s="14">
        <v>0</v>
      </c>
      <c r="O67" s="14">
        <v>0</v>
      </c>
      <c r="P67" s="14">
        <v>0</v>
      </c>
      <c r="Q67" s="13">
        <f t="shared" si="13"/>
        <v>0</v>
      </c>
      <c r="R67" s="18" t="s">
        <v>26</v>
      </c>
      <c r="S67" s="28" t="s">
        <v>141</v>
      </c>
    </row>
    <row r="68" spans="1:19" ht="142.5" customHeight="1" x14ac:dyDescent="0.25">
      <c r="A68" s="9" t="s">
        <v>149</v>
      </c>
      <c r="B68" s="10" t="s">
        <v>150</v>
      </c>
      <c r="C68" s="11" t="s">
        <v>54</v>
      </c>
      <c r="D68" s="12" t="s">
        <v>25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4">
        <v>0</v>
      </c>
      <c r="M68" s="15">
        <v>0</v>
      </c>
      <c r="N68" s="14">
        <v>0</v>
      </c>
      <c r="O68" s="14">
        <v>0</v>
      </c>
      <c r="P68" s="14">
        <v>0</v>
      </c>
      <c r="Q68" s="13">
        <f t="shared" si="13"/>
        <v>0</v>
      </c>
      <c r="R68" s="18" t="s">
        <v>26</v>
      </c>
      <c r="S68" s="28" t="s">
        <v>151</v>
      </c>
    </row>
    <row r="69" spans="1:19" ht="147" customHeight="1" x14ac:dyDescent="0.25">
      <c r="A69" s="9" t="s">
        <v>152</v>
      </c>
      <c r="B69" s="10" t="s">
        <v>153</v>
      </c>
      <c r="C69" s="11" t="s">
        <v>54</v>
      </c>
      <c r="D69" s="12" t="s">
        <v>25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4">
        <v>0</v>
      </c>
      <c r="M69" s="15">
        <v>0</v>
      </c>
      <c r="N69" s="14">
        <v>0</v>
      </c>
      <c r="O69" s="14">
        <v>0</v>
      </c>
      <c r="P69" s="14">
        <v>0</v>
      </c>
      <c r="Q69" s="13">
        <f t="shared" si="13"/>
        <v>0</v>
      </c>
      <c r="R69" s="18" t="s">
        <v>26</v>
      </c>
      <c r="S69" s="28" t="s">
        <v>154</v>
      </c>
    </row>
    <row r="70" spans="1:19" ht="145.5" customHeight="1" x14ac:dyDescent="0.25">
      <c r="A70" s="9" t="s">
        <v>155</v>
      </c>
      <c r="B70" s="10" t="s">
        <v>156</v>
      </c>
      <c r="C70" s="11" t="s">
        <v>157</v>
      </c>
      <c r="D70" s="12" t="s">
        <v>25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4">
        <v>0</v>
      </c>
      <c r="M70" s="15">
        <v>0</v>
      </c>
      <c r="N70" s="14">
        <v>0</v>
      </c>
      <c r="O70" s="14">
        <v>0</v>
      </c>
      <c r="P70" s="14">
        <v>0</v>
      </c>
      <c r="Q70" s="13">
        <f t="shared" si="13"/>
        <v>0</v>
      </c>
      <c r="R70" s="18" t="s">
        <v>26</v>
      </c>
      <c r="S70" s="28" t="s">
        <v>158</v>
      </c>
    </row>
    <row r="71" spans="1:19" ht="273" customHeight="1" x14ac:dyDescent="0.25">
      <c r="A71" s="9" t="s">
        <v>159</v>
      </c>
      <c r="B71" s="32" t="s">
        <v>160</v>
      </c>
      <c r="C71" s="11" t="s">
        <v>54</v>
      </c>
      <c r="D71" s="12" t="s">
        <v>25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4">
        <v>0</v>
      </c>
      <c r="M71" s="15">
        <v>0</v>
      </c>
      <c r="N71" s="14">
        <v>0</v>
      </c>
      <c r="O71" s="14">
        <v>0</v>
      </c>
      <c r="P71" s="14">
        <v>0</v>
      </c>
      <c r="Q71" s="13">
        <f t="shared" si="13"/>
        <v>0</v>
      </c>
      <c r="R71" s="18" t="s">
        <v>26</v>
      </c>
      <c r="S71" s="28" t="s">
        <v>161</v>
      </c>
    </row>
    <row r="72" spans="1:19" ht="40.5" customHeight="1" x14ac:dyDescent="0.25">
      <c r="A72" s="44" t="s">
        <v>48</v>
      </c>
      <c r="B72" s="44"/>
      <c r="C72" s="44"/>
      <c r="D72" s="12" t="s">
        <v>25</v>
      </c>
      <c r="E72" s="13">
        <f t="shared" ref="E72:P72" si="14">E71+E70+E69+E68+E67+E66+E65+E64+E63+E61+E60+E59+E58+E57+E56+E55+E55+E54+E53+E52+E51+E50+E49+E48</f>
        <v>0</v>
      </c>
      <c r="F72" s="13">
        <f t="shared" si="14"/>
        <v>0</v>
      </c>
      <c r="G72" s="13">
        <f t="shared" si="14"/>
        <v>0</v>
      </c>
      <c r="H72" s="13">
        <f t="shared" si="14"/>
        <v>117.4</v>
      </c>
      <c r="I72" s="13">
        <f t="shared" si="14"/>
        <v>0</v>
      </c>
      <c r="J72" s="13">
        <f t="shared" si="14"/>
        <v>0</v>
      </c>
      <c r="K72" s="13">
        <f t="shared" si="14"/>
        <v>0</v>
      </c>
      <c r="L72" s="13">
        <f t="shared" si="14"/>
        <v>557.20000000000005</v>
      </c>
      <c r="M72" s="15">
        <f t="shared" si="14"/>
        <v>894.6</v>
      </c>
      <c r="N72" s="14">
        <f t="shared" si="14"/>
        <v>0</v>
      </c>
      <c r="O72" s="13">
        <f t="shared" si="14"/>
        <v>0</v>
      </c>
      <c r="P72" s="13">
        <f t="shared" si="14"/>
        <v>0</v>
      </c>
      <c r="Q72" s="13">
        <f t="shared" si="13"/>
        <v>1569.2</v>
      </c>
      <c r="R72" s="45"/>
      <c r="S72" s="45"/>
    </row>
    <row r="73" spans="1:19" ht="45.75" customHeight="1" x14ac:dyDescent="0.25">
      <c r="A73" s="44"/>
      <c r="B73" s="44"/>
      <c r="C73" s="44"/>
      <c r="D73" s="12" t="s">
        <v>73</v>
      </c>
      <c r="E73" s="13">
        <f t="shared" ref="E73:P73" si="15">E62</f>
        <v>0</v>
      </c>
      <c r="F73" s="13">
        <f t="shared" si="15"/>
        <v>0</v>
      </c>
      <c r="G73" s="13">
        <f t="shared" si="15"/>
        <v>26.7</v>
      </c>
      <c r="H73" s="13">
        <f t="shared" si="15"/>
        <v>0</v>
      </c>
      <c r="I73" s="13">
        <f t="shared" si="15"/>
        <v>0</v>
      </c>
      <c r="J73" s="13">
        <f t="shared" si="15"/>
        <v>0</v>
      </c>
      <c r="K73" s="13">
        <f t="shared" si="15"/>
        <v>0</v>
      </c>
      <c r="L73" s="13">
        <f t="shared" si="15"/>
        <v>0</v>
      </c>
      <c r="M73" s="15">
        <f t="shared" si="15"/>
        <v>0</v>
      </c>
      <c r="N73" s="14">
        <f t="shared" si="15"/>
        <v>0</v>
      </c>
      <c r="O73" s="13">
        <f t="shared" si="15"/>
        <v>0</v>
      </c>
      <c r="P73" s="13">
        <f t="shared" si="15"/>
        <v>0</v>
      </c>
      <c r="Q73" s="13">
        <f t="shared" si="13"/>
        <v>26.7</v>
      </c>
      <c r="R73" s="45"/>
      <c r="S73" s="45"/>
    </row>
    <row r="74" spans="1:19" ht="21.75" customHeight="1" x14ac:dyDescent="0.25">
      <c r="A74" s="44"/>
      <c r="B74" s="44"/>
      <c r="C74" s="44"/>
      <c r="D74" s="20" t="s">
        <v>50</v>
      </c>
      <c r="E74" s="21">
        <f t="shared" ref="E74:O74" si="16">SUM(E72:E73)</f>
        <v>0</v>
      </c>
      <c r="F74" s="21">
        <f t="shared" si="16"/>
        <v>0</v>
      </c>
      <c r="G74" s="21">
        <f t="shared" si="16"/>
        <v>26.7</v>
      </c>
      <c r="H74" s="21">
        <f t="shared" si="16"/>
        <v>117.4</v>
      </c>
      <c r="I74" s="21">
        <f t="shared" si="16"/>
        <v>0</v>
      </c>
      <c r="J74" s="21">
        <f t="shared" si="16"/>
        <v>0</v>
      </c>
      <c r="K74" s="21">
        <f t="shared" si="16"/>
        <v>0</v>
      </c>
      <c r="L74" s="22">
        <f t="shared" si="16"/>
        <v>557.20000000000005</v>
      </c>
      <c r="M74" s="23">
        <f t="shared" si="16"/>
        <v>894.6</v>
      </c>
      <c r="N74" s="22">
        <f t="shared" si="16"/>
        <v>0</v>
      </c>
      <c r="O74" s="22">
        <f t="shared" si="16"/>
        <v>0</v>
      </c>
      <c r="P74" s="22">
        <f>P72+P73</f>
        <v>0</v>
      </c>
      <c r="Q74" s="21">
        <f t="shared" si="13"/>
        <v>1595.9</v>
      </c>
      <c r="R74" s="45"/>
      <c r="S74" s="45"/>
    </row>
    <row r="75" spans="1:19" ht="34.5" customHeight="1" x14ac:dyDescent="0.25">
      <c r="A75" s="53" t="s">
        <v>162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1:19" ht="58.5" customHeight="1" x14ac:dyDescent="0.25">
      <c r="A76" s="47" t="s">
        <v>163</v>
      </c>
      <c r="B76" s="54" t="s">
        <v>164</v>
      </c>
      <c r="C76" s="44" t="s">
        <v>165</v>
      </c>
      <c r="D76" s="11" t="s">
        <v>166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4">
        <v>0</v>
      </c>
      <c r="M76" s="15">
        <v>0</v>
      </c>
      <c r="N76" s="14">
        <v>10451</v>
      </c>
      <c r="O76" s="14">
        <v>0</v>
      </c>
      <c r="P76" s="14">
        <v>0</v>
      </c>
      <c r="Q76" s="13">
        <f t="shared" ref="Q76:Q92" si="17">SUM(E76:P76)</f>
        <v>10451</v>
      </c>
      <c r="R76" s="55" t="s">
        <v>167</v>
      </c>
      <c r="S76" s="56" t="s">
        <v>168</v>
      </c>
    </row>
    <row r="77" spans="1:19" ht="139.5" customHeight="1" x14ac:dyDescent="0.25">
      <c r="A77" s="47"/>
      <c r="B77" s="54"/>
      <c r="C77" s="44"/>
      <c r="D77" s="11" t="s">
        <v>31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4">
        <v>0</v>
      </c>
      <c r="M77" s="15">
        <v>0</v>
      </c>
      <c r="N77" s="14">
        <v>4549</v>
      </c>
      <c r="O77" s="14">
        <v>0</v>
      </c>
      <c r="P77" s="14">
        <v>0</v>
      </c>
      <c r="Q77" s="13">
        <f t="shared" si="17"/>
        <v>4549</v>
      </c>
      <c r="R77" s="55"/>
      <c r="S77" s="56"/>
    </row>
    <row r="78" spans="1:19" ht="55.5" customHeight="1" x14ac:dyDescent="0.25">
      <c r="A78" s="47" t="s">
        <v>169</v>
      </c>
      <c r="B78" s="57" t="s">
        <v>170</v>
      </c>
      <c r="C78" s="44" t="s">
        <v>165</v>
      </c>
      <c r="D78" s="11" t="s">
        <v>166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4">
        <v>0</v>
      </c>
      <c r="M78" s="15">
        <v>0</v>
      </c>
      <c r="N78" s="14">
        <v>4879</v>
      </c>
      <c r="O78" s="14">
        <v>0</v>
      </c>
      <c r="P78" s="14">
        <v>0</v>
      </c>
      <c r="Q78" s="13">
        <f t="shared" si="17"/>
        <v>4879</v>
      </c>
      <c r="R78" s="58" t="s">
        <v>171</v>
      </c>
      <c r="S78" s="59" t="s">
        <v>172</v>
      </c>
    </row>
    <row r="79" spans="1:19" ht="74.25" customHeight="1" x14ac:dyDescent="0.25">
      <c r="A79" s="47"/>
      <c r="B79" s="57"/>
      <c r="C79" s="44"/>
      <c r="D79" s="11" t="s">
        <v>31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4">
        <v>0</v>
      </c>
      <c r="M79" s="15">
        <v>0</v>
      </c>
      <c r="N79" s="14">
        <v>2121</v>
      </c>
      <c r="O79" s="14">
        <v>0</v>
      </c>
      <c r="P79" s="14">
        <v>0</v>
      </c>
      <c r="Q79" s="13">
        <f t="shared" si="17"/>
        <v>2121</v>
      </c>
      <c r="R79" s="58"/>
      <c r="S79" s="59"/>
    </row>
    <row r="80" spans="1:19" ht="164.25" customHeight="1" x14ac:dyDescent="0.25">
      <c r="A80" s="33" t="s">
        <v>173</v>
      </c>
      <c r="B80" s="34" t="s">
        <v>174</v>
      </c>
      <c r="C80" s="35" t="s">
        <v>165</v>
      </c>
      <c r="D80" s="11" t="s">
        <v>25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4">
        <v>0</v>
      </c>
      <c r="M80" s="15">
        <v>0</v>
      </c>
      <c r="N80" s="14">
        <v>149.80000000000001</v>
      </c>
      <c r="O80" s="14">
        <v>0</v>
      </c>
      <c r="P80" s="14">
        <v>0</v>
      </c>
      <c r="Q80" s="13">
        <f t="shared" si="17"/>
        <v>149.80000000000001</v>
      </c>
      <c r="R80" s="58"/>
      <c r="S80" s="59"/>
    </row>
    <row r="81" spans="1:19" ht="56.25" customHeight="1" x14ac:dyDescent="0.25">
      <c r="A81" s="47" t="s">
        <v>175</v>
      </c>
      <c r="B81" s="54" t="s">
        <v>176</v>
      </c>
      <c r="C81" s="44" t="s">
        <v>165</v>
      </c>
      <c r="D81" s="11" t="s">
        <v>166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4">
        <v>0</v>
      </c>
      <c r="M81" s="15">
        <v>0</v>
      </c>
      <c r="N81" s="14">
        <v>0</v>
      </c>
      <c r="O81" s="14">
        <v>0</v>
      </c>
      <c r="P81" s="14">
        <v>0</v>
      </c>
      <c r="Q81" s="13">
        <f t="shared" si="17"/>
        <v>0</v>
      </c>
      <c r="R81" s="58"/>
      <c r="S81" s="59"/>
    </row>
    <row r="82" spans="1:19" ht="72.75" customHeight="1" x14ac:dyDescent="0.25">
      <c r="A82" s="47"/>
      <c r="B82" s="54"/>
      <c r="C82" s="44"/>
      <c r="D82" s="11" t="s">
        <v>31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4">
        <v>0</v>
      </c>
      <c r="M82" s="15">
        <v>0</v>
      </c>
      <c r="N82" s="14">
        <v>0</v>
      </c>
      <c r="O82" s="14">
        <v>0</v>
      </c>
      <c r="P82" s="14">
        <v>0</v>
      </c>
      <c r="Q82" s="13">
        <f t="shared" si="17"/>
        <v>0</v>
      </c>
      <c r="R82" s="58"/>
      <c r="S82" s="59"/>
    </row>
    <row r="83" spans="1:19" ht="40.5" customHeight="1" x14ac:dyDescent="0.25">
      <c r="A83" s="44" t="s">
        <v>48</v>
      </c>
      <c r="B83" s="44"/>
      <c r="C83" s="44"/>
      <c r="D83" s="12" t="s">
        <v>166</v>
      </c>
      <c r="E83" s="13">
        <f t="shared" ref="E83:P83" si="18">E76+E78+E81</f>
        <v>0</v>
      </c>
      <c r="F83" s="13">
        <f t="shared" si="18"/>
        <v>0</v>
      </c>
      <c r="G83" s="13">
        <f t="shared" si="18"/>
        <v>0</v>
      </c>
      <c r="H83" s="13">
        <f t="shared" si="18"/>
        <v>0</v>
      </c>
      <c r="I83" s="13">
        <f t="shared" si="18"/>
        <v>0</v>
      </c>
      <c r="J83" s="13">
        <f t="shared" si="18"/>
        <v>0</v>
      </c>
      <c r="K83" s="13">
        <f t="shared" si="18"/>
        <v>0</v>
      </c>
      <c r="L83" s="13">
        <f t="shared" si="18"/>
        <v>0</v>
      </c>
      <c r="M83" s="15">
        <f t="shared" si="18"/>
        <v>0</v>
      </c>
      <c r="N83" s="14">
        <f t="shared" si="18"/>
        <v>15330</v>
      </c>
      <c r="O83" s="15">
        <f t="shared" si="18"/>
        <v>0</v>
      </c>
      <c r="P83" s="15">
        <f t="shared" si="18"/>
        <v>0</v>
      </c>
      <c r="Q83" s="15">
        <f t="shared" si="17"/>
        <v>15330</v>
      </c>
      <c r="R83" s="45"/>
      <c r="S83" s="45"/>
    </row>
    <row r="84" spans="1:19" ht="40.5" customHeight="1" x14ac:dyDescent="0.25">
      <c r="A84" s="44"/>
      <c r="B84" s="44"/>
      <c r="C84" s="44"/>
      <c r="D84" s="12" t="s">
        <v>31</v>
      </c>
      <c r="E84" s="13">
        <f t="shared" ref="E84:P84" si="19">E82+E79+E77</f>
        <v>0</v>
      </c>
      <c r="F84" s="13">
        <f t="shared" si="19"/>
        <v>0</v>
      </c>
      <c r="G84" s="13">
        <f t="shared" si="19"/>
        <v>0</v>
      </c>
      <c r="H84" s="13">
        <f t="shared" si="19"/>
        <v>0</v>
      </c>
      <c r="I84" s="13">
        <f t="shared" si="19"/>
        <v>0</v>
      </c>
      <c r="J84" s="13">
        <f t="shared" si="19"/>
        <v>0</v>
      </c>
      <c r="K84" s="13">
        <f t="shared" si="19"/>
        <v>0</v>
      </c>
      <c r="L84" s="13">
        <f t="shared" si="19"/>
        <v>0</v>
      </c>
      <c r="M84" s="15">
        <f t="shared" si="19"/>
        <v>0</v>
      </c>
      <c r="N84" s="14">
        <f t="shared" si="19"/>
        <v>6670</v>
      </c>
      <c r="O84" s="15">
        <f t="shared" si="19"/>
        <v>0</v>
      </c>
      <c r="P84" s="15">
        <f t="shared" si="19"/>
        <v>0</v>
      </c>
      <c r="Q84" s="15">
        <f t="shared" si="17"/>
        <v>6670</v>
      </c>
      <c r="R84" s="45"/>
      <c r="S84" s="45"/>
    </row>
    <row r="85" spans="1:19" ht="40.5" customHeight="1" x14ac:dyDescent="0.25">
      <c r="A85" s="44"/>
      <c r="B85" s="44"/>
      <c r="C85" s="44"/>
      <c r="D85" s="12" t="s">
        <v>25</v>
      </c>
      <c r="E85" s="13">
        <f t="shared" ref="E85:P85" si="20">E80</f>
        <v>0</v>
      </c>
      <c r="F85" s="13">
        <f t="shared" si="20"/>
        <v>0</v>
      </c>
      <c r="G85" s="13">
        <f t="shared" si="20"/>
        <v>0</v>
      </c>
      <c r="H85" s="13">
        <f t="shared" si="20"/>
        <v>0</v>
      </c>
      <c r="I85" s="13">
        <f t="shared" si="20"/>
        <v>0</v>
      </c>
      <c r="J85" s="13">
        <f t="shared" si="20"/>
        <v>0</v>
      </c>
      <c r="K85" s="13">
        <f t="shared" si="20"/>
        <v>0</v>
      </c>
      <c r="L85" s="13">
        <f t="shared" si="20"/>
        <v>0</v>
      </c>
      <c r="M85" s="15">
        <f t="shared" si="20"/>
        <v>0</v>
      </c>
      <c r="N85" s="14">
        <f t="shared" si="20"/>
        <v>149.80000000000001</v>
      </c>
      <c r="O85" s="15">
        <f t="shared" si="20"/>
        <v>0</v>
      </c>
      <c r="P85" s="15">
        <f t="shared" si="20"/>
        <v>0</v>
      </c>
      <c r="Q85" s="15">
        <f t="shared" si="17"/>
        <v>149.80000000000001</v>
      </c>
      <c r="R85" s="45"/>
      <c r="S85" s="45"/>
    </row>
    <row r="86" spans="1:19" ht="21.75" customHeight="1" x14ac:dyDescent="0.25">
      <c r="A86" s="44"/>
      <c r="B86" s="44"/>
      <c r="C86" s="44"/>
      <c r="D86" s="12" t="s">
        <v>50</v>
      </c>
      <c r="E86" s="13">
        <f t="shared" ref="E86:P86" si="21">E83+E84+E85</f>
        <v>0</v>
      </c>
      <c r="F86" s="13">
        <f t="shared" si="21"/>
        <v>0</v>
      </c>
      <c r="G86" s="13">
        <f t="shared" si="21"/>
        <v>0</v>
      </c>
      <c r="H86" s="13">
        <f t="shared" si="21"/>
        <v>0</v>
      </c>
      <c r="I86" s="13">
        <f t="shared" si="21"/>
        <v>0</v>
      </c>
      <c r="J86" s="13">
        <f t="shared" si="21"/>
        <v>0</v>
      </c>
      <c r="K86" s="13">
        <f t="shared" si="21"/>
        <v>0</v>
      </c>
      <c r="L86" s="13">
        <f t="shared" si="21"/>
        <v>0</v>
      </c>
      <c r="M86" s="15">
        <f t="shared" si="21"/>
        <v>0</v>
      </c>
      <c r="N86" s="14">
        <f t="shared" si="21"/>
        <v>22149.8</v>
      </c>
      <c r="O86" s="15">
        <f t="shared" si="21"/>
        <v>0</v>
      </c>
      <c r="P86" s="15">
        <f t="shared" si="21"/>
        <v>0</v>
      </c>
      <c r="Q86" s="15">
        <f t="shared" si="17"/>
        <v>22149.8</v>
      </c>
      <c r="R86" s="45"/>
      <c r="S86" s="45"/>
    </row>
    <row r="87" spans="1:19" ht="31.5" customHeight="1" x14ac:dyDescent="0.25">
      <c r="A87" s="43" t="s">
        <v>177</v>
      </c>
      <c r="B87" s="43"/>
      <c r="C87" s="43"/>
      <c r="D87" s="36" t="s">
        <v>25</v>
      </c>
      <c r="E87" s="14">
        <f t="shared" ref="E87:P87" si="22">E85+E72+E42+E29+E18</f>
        <v>1000</v>
      </c>
      <c r="F87" s="14">
        <f t="shared" si="22"/>
        <v>1000</v>
      </c>
      <c r="G87" s="14">
        <f t="shared" si="22"/>
        <v>8456.4</v>
      </c>
      <c r="H87" s="14">
        <f t="shared" si="22"/>
        <v>12342.400000000001</v>
      </c>
      <c r="I87" s="14">
        <f t="shared" si="22"/>
        <v>8941.5</v>
      </c>
      <c r="J87" s="14">
        <f t="shared" si="22"/>
        <v>12471.199999999999</v>
      </c>
      <c r="K87" s="14">
        <f t="shared" si="22"/>
        <v>16382.4</v>
      </c>
      <c r="L87" s="14">
        <f t="shared" si="22"/>
        <v>18429.900000000001</v>
      </c>
      <c r="M87" s="15">
        <f t="shared" si="22"/>
        <v>21448.899999999998</v>
      </c>
      <c r="N87" s="14">
        <f t="shared" si="22"/>
        <v>25578.3</v>
      </c>
      <c r="O87" s="15">
        <f t="shared" si="22"/>
        <v>25590.7</v>
      </c>
      <c r="P87" s="15">
        <f t="shared" si="22"/>
        <v>25753.599999999999</v>
      </c>
      <c r="Q87" s="15">
        <f t="shared" si="17"/>
        <v>177395.30000000002</v>
      </c>
      <c r="R87" s="50"/>
      <c r="S87" s="45"/>
    </row>
    <row r="88" spans="1:19" ht="28.5" customHeight="1" x14ac:dyDescent="0.25">
      <c r="A88" s="43"/>
      <c r="B88" s="43"/>
      <c r="C88" s="43"/>
      <c r="D88" s="12" t="s">
        <v>31</v>
      </c>
      <c r="E88" s="14">
        <f t="shared" ref="E88:P88" si="23">E84+E44+E30+E19</f>
        <v>1413.55</v>
      </c>
      <c r="F88" s="14">
        <f t="shared" si="23"/>
        <v>1535.71</v>
      </c>
      <c r="G88" s="14">
        <f t="shared" si="23"/>
        <v>1811.3999999999999</v>
      </c>
      <c r="H88" s="14">
        <f t="shared" si="23"/>
        <v>5511.6</v>
      </c>
      <c r="I88" s="14">
        <f t="shared" si="23"/>
        <v>3971.1</v>
      </c>
      <c r="J88" s="14">
        <f t="shared" si="23"/>
        <v>873</v>
      </c>
      <c r="K88" s="14">
        <f t="shared" si="23"/>
        <v>1049</v>
      </c>
      <c r="L88" s="14">
        <f t="shared" si="23"/>
        <v>1190</v>
      </c>
      <c r="M88" s="15">
        <f t="shared" si="23"/>
        <v>2427.3000000000002</v>
      </c>
      <c r="N88" s="14">
        <f t="shared" si="23"/>
        <v>10669</v>
      </c>
      <c r="O88" s="15">
        <f t="shared" si="23"/>
        <v>0</v>
      </c>
      <c r="P88" s="15">
        <f t="shared" si="23"/>
        <v>0</v>
      </c>
      <c r="Q88" s="15">
        <f t="shared" si="17"/>
        <v>30451.66</v>
      </c>
      <c r="R88" s="50"/>
      <c r="S88" s="50"/>
    </row>
    <row r="89" spans="1:19" ht="28.5" customHeight="1" x14ac:dyDescent="0.25">
      <c r="A89" s="43"/>
      <c r="B89" s="43"/>
      <c r="C89" s="43"/>
      <c r="D89" s="12" t="s">
        <v>166</v>
      </c>
      <c r="E89" s="14">
        <f t="shared" ref="E89:P89" si="24">E83</f>
        <v>0</v>
      </c>
      <c r="F89" s="14">
        <f t="shared" si="24"/>
        <v>0</v>
      </c>
      <c r="G89" s="14">
        <f t="shared" si="24"/>
        <v>0</v>
      </c>
      <c r="H89" s="14">
        <f t="shared" si="24"/>
        <v>0</v>
      </c>
      <c r="I89" s="14">
        <f t="shared" si="24"/>
        <v>0</v>
      </c>
      <c r="J89" s="14">
        <f t="shared" si="24"/>
        <v>0</v>
      </c>
      <c r="K89" s="14">
        <f t="shared" si="24"/>
        <v>0</v>
      </c>
      <c r="L89" s="14">
        <f t="shared" si="24"/>
        <v>0</v>
      </c>
      <c r="M89" s="15">
        <f t="shared" si="24"/>
        <v>0</v>
      </c>
      <c r="N89" s="14">
        <f t="shared" si="24"/>
        <v>15330</v>
      </c>
      <c r="O89" s="15">
        <f t="shared" si="24"/>
        <v>0</v>
      </c>
      <c r="P89" s="15">
        <f t="shared" si="24"/>
        <v>0</v>
      </c>
      <c r="Q89" s="15">
        <f t="shared" si="17"/>
        <v>15330</v>
      </c>
      <c r="R89" s="50"/>
      <c r="S89" s="50"/>
    </row>
    <row r="90" spans="1:19" ht="39.75" customHeight="1" x14ac:dyDescent="0.25">
      <c r="A90" s="43"/>
      <c r="B90" s="43"/>
      <c r="C90" s="43"/>
      <c r="D90" s="37" t="s">
        <v>73</v>
      </c>
      <c r="E90" s="14">
        <f>E73+E43+E20</f>
        <v>0</v>
      </c>
      <c r="F90" s="14">
        <v>0</v>
      </c>
      <c r="G90" s="14">
        <v>26.7</v>
      </c>
      <c r="H90" s="14">
        <v>70</v>
      </c>
      <c r="I90" s="14">
        <v>0</v>
      </c>
      <c r="J90" s="14">
        <v>0</v>
      </c>
      <c r="K90" s="14">
        <v>0</v>
      </c>
      <c r="L90" s="14">
        <v>0</v>
      </c>
      <c r="M90" s="15">
        <v>0</v>
      </c>
      <c r="N90" s="14">
        <v>0</v>
      </c>
      <c r="O90" s="15">
        <v>0</v>
      </c>
      <c r="P90" s="15">
        <v>0</v>
      </c>
      <c r="Q90" s="15">
        <f t="shared" si="17"/>
        <v>96.7</v>
      </c>
      <c r="R90" s="50"/>
      <c r="S90" s="50"/>
    </row>
    <row r="91" spans="1:19" ht="135.75" customHeight="1" x14ac:dyDescent="0.25">
      <c r="A91" s="43"/>
      <c r="B91" s="43"/>
      <c r="C91" s="43"/>
      <c r="D91" s="37" t="s">
        <v>78</v>
      </c>
      <c r="E91" s="14">
        <f t="shared" ref="E91:P91" si="25">E45</f>
        <v>0</v>
      </c>
      <c r="F91" s="14">
        <f t="shared" si="25"/>
        <v>0</v>
      </c>
      <c r="G91" s="14">
        <f t="shared" si="25"/>
        <v>0</v>
      </c>
      <c r="H91" s="14">
        <f t="shared" si="25"/>
        <v>155</v>
      </c>
      <c r="I91" s="14">
        <f t="shared" si="25"/>
        <v>0</v>
      </c>
      <c r="J91" s="14">
        <f t="shared" si="25"/>
        <v>0</v>
      </c>
      <c r="K91" s="14">
        <f t="shared" si="25"/>
        <v>0</v>
      </c>
      <c r="L91" s="14">
        <f t="shared" si="25"/>
        <v>0</v>
      </c>
      <c r="M91" s="15">
        <f t="shared" si="25"/>
        <v>0</v>
      </c>
      <c r="N91" s="14">
        <f t="shared" si="25"/>
        <v>0</v>
      </c>
      <c r="O91" s="15">
        <f t="shared" si="25"/>
        <v>0</v>
      </c>
      <c r="P91" s="15">
        <f t="shared" si="25"/>
        <v>0</v>
      </c>
      <c r="Q91" s="15">
        <f t="shared" si="17"/>
        <v>155</v>
      </c>
      <c r="R91" s="50"/>
      <c r="S91" s="50"/>
    </row>
    <row r="92" spans="1:19" ht="29.25" customHeight="1" x14ac:dyDescent="0.25">
      <c r="A92" s="43"/>
      <c r="B92" s="43"/>
      <c r="C92" s="43"/>
      <c r="D92" s="38" t="s">
        <v>50</v>
      </c>
      <c r="E92" s="22">
        <f t="shared" ref="E92:P92" si="26">SUM(E87:E91)</f>
        <v>2413.5500000000002</v>
      </c>
      <c r="F92" s="22">
        <f t="shared" si="26"/>
        <v>2535.71</v>
      </c>
      <c r="G92" s="22">
        <f t="shared" si="26"/>
        <v>10294.5</v>
      </c>
      <c r="H92" s="22">
        <f t="shared" si="26"/>
        <v>18079</v>
      </c>
      <c r="I92" s="22">
        <f t="shared" si="26"/>
        <v>12912.6</v>
      </c>
      <c r="J92" s="22">
        <f t="shared" si="26"/>
        <v>13344.199999999999</v>
      </c>
      <c r="K92" s="22">
        <f t="shared" si="26"/>
        <v>17431.400000000001</v>
      </c>
      <c r="L92" s="22">
        <f t="shared" si="26"/>
        <v>19619.900000000001</v>
      </c>
      <c r="M92" s="23">
        <f t="shared" si="26"/>
        <v>23876.199999999997</v>
      </c>
      <c r="N92" s="22">
        <f t="shared" si="26"/>
        <v>51577.3</v>
      </c>
      <c r="O92" s="23">
        <f t="shared" si="26"/>
        <v>25590.7</v>
      </c>
      <c r="P92" s="23">
        <f t="shared" si="26"/>
        <v>25753.599999999999</v>
      </c>
      <c r="Q92" s="15">
        <f t="shared" si="17"/>
        <v>223428.66</v>
      </c>
      <c r="R92" s="50"/>
      <c r="S92" s="50"/>
    </row>
  </sheetData>
  <mergeCells count="73">
    <mergeCell ref="A83:C86"/>
    <mergeCell ref="R83:R86"/>
    <mergeCell ref="S83:S86"/>
    <mergeCell ref="A87:C92"/>
    <mergeCell ref="R87:R92"/>
    <mergeCell ref="S87:S92"/>
    <mergeCell ref="A78:A79"/>
    <mergeCell ref="B78:B79"/>
    <mergeCell ref="C78:C79"/>
    <mergeCell ref="R78:R82"/>
    <mergeCell ref="S78:S82"/>
    <mergeCell ref="A81:A82"/>
    <mergeCell ref="B81:B82"/>
    <mergeCell ref="C81:C82"/>
    <mergeCell ref="A72:C74"/>
    <mergeCell ref="R72:R74"/>
    <mergeCell ref="S72:S74"/>
    <mergeCell ref="A75:S75"/>
    <mergeCell ref="A76:A77"/>
    <mergeCell ref="B76:B77"/>
    <mergeCell ref="C76:C77"/>
    <mergeCell ref="R76:R77"/>
    <mergeCell ref="S76:S77"/>
    <mergeCell ref="A47:S47"/>
    <mergeCell ref="A61:A62"/>
    <mergeCell ref="B61:B62"/>
    <mergeCell ref="C61:C62"/>
    <mergeCell ref="R61:R62"/>
    <mergeCell ref="S61:S62"/>
    <mergeCell ref="A36:A38"/>
    <mergeCell ref="B36:B38"/>
    <mergeCell ref="R36:R38"/>
    <mergeCell ref="S36:S38"/>
    <mergeCell ref="A42:C46"/>
    <mergeCell ref="R42:R46"/>
    <mergeCell ref="S42:S46"/>
    <mergeCell ref="A32:S32"/>
    <mergeCell ref="A33:A35"/>
    <mergeCell ref="B33:B35"/>
    <mergeCell ref="R33:R35"/>
    <mergeCell ref="S33:S35"/>
    <mergeCell ref="C25:C26"/>
    <mergeCell ref="C27:C28"/>
    <mergeCell ref="R27:R28"/>
    <mergeCell ref="S27:S28"/>
    <mergeCell ref="A29:C31"/>
    <mergeCell ref="R29:R31"/>
    <mergeCell ref="S29:S31"/>
    <mergeCell ref="A23:A24"/>
    <mergeCell ref="B23:B24"/>
    <mergeCell ref="C23:C24"/>
    <mergeCell ref="R23:R24"/>
    <mergeCell ref="S23:S24"/>
    <mergeCell ref="A11:S11"/>
    <mergeCell ref="A18:C21"/>
    <mergeCell ref="R18:R21"/>
    <mergeCell ref="S18:S21"/>
    <mergeCell ref="A22:S22"/>
    <mergeCell ref="Q1:S1"/>
    <mergeCell ref="Q2:S2"/>
    <mergeCell ref="A8:S8"/>
    <mergeCell ref="A9:A10"/>
    <mergeCell ref="B9:B10"/>
    <mergeCell ref="C9:C10"/>
    <mergeCell ref="D9:D10"/>
    <mergeCell ref="E9:Q9"/>
    <mergeCell ref="R9:R10"/>
    <mergeCell ref="S9:S10"/>
    <mergeCell ref="Q3:S3"/>
    <mergeCell ref="Q4:S4"/>
    <mergeCell ref="Q5:S5"/>
    <mergeCell ref="Q6:S6"/>
    <mergeCell ref="Q7:S7"/>
  </mergeCells>
  <pageMargins left="0.31527777777777799" right="0.31527777777777799" top="0.35416666666666702" bottom="0.35416666666666702" header="0.511811023622047" footer="0.511811023622047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молодежная политика</vt:lpstr>
      <vt:lpstr>'молодежная политика'!Заголовки_для_печати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Молодежь</dc:creator>
  <dc:description/>
  <cp:lastModifiedBy>Елена Ситникова</cp:lastModifiedBy>
  <cp:revision>29</cp:revision>
  <cp:lastPrinted>2025-07-14T14:05:49Z</cp:lastPrinted>
  <dcterms:created xsi:type="dcterms:W3CDTF">2023-10-20T08:10:53Z</dcterms:created>
  <dcterms:modified xsi:type="dcterms:W3CDTF">2025-07-24T12:19:23Z</dcterms:modified>
  <dc:language>ru-RU</dc:language>
</cp:coreProperties>
</file>